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hnical Services\Knowledge Base\XM500\ConfigTool\"/>
    </mc:Choice>
  </mc:AlternateContent>
  <xr:revisionPtr revIDLastSave="0" documentId="13_ncr:1_{2B783991-AB01-49E8-BC6D-DBB4EABDA4EB}" xr6:coauthVersionLast="41" xr6:coauthVersionMax="41" xr10:uidLastSave="{00000000-0000-0000-0000-000000000000}"/>
  <bookViews>
    <workbookView xWindow="2100" yWindow="600" windowWidth="25080" windowHeight="136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E4" i="1" s="1"/>
  <c r="C5" i="1"/>
  <c r="E5" i="1" s="1"/>
  <c r="C8" i="1"/>
  <c r="E8" i="1" s="1"/>
  <c r="C9" i="1"/>
  <c r="E9" i="1" s="1"/>
  <c r="C12" i="1"/>
  <c r="E12" i="1" s="1"/>
  <c r="C13" i="1"/>
  <c r="E13" i="1" s="1"/>
  <c r="C16" i="1"/>
  <c r="E16" i="1" s="1"/>
  <c r="C17" i="1"/>
  <c r="E17" i="1" s="1"/>
  <c r="C20" i="1"/>
  <c r="E20" i="1" s="1"/>
  <c r="C21" i="1"/>
  <c r="E21" i="1" s="1"/>
  <c r="C24" i="1"/>
  <c r="E24" i="1" s="1"/>
  <c r="C25" i="1"/>
  <c r="E25" i="1" s="1"/>
  <c r="C28" i="1"/>
  <c r="E28" i="1" s="1"/>
  <c r="C29" i="1"/>
  <c r="E29" i="1" s="1"/>
  <c r="C32" i="1"/>
  <c r="E32" i="1" s="1"/>
  <c r="C2" i="1"/>
  <c r="E2" i="1" s="1"/>
  <c r="D5" i="1"/>
  <c r="F5" i="1" s="1"/>
  <c r="D6" i="1"/>
  <c r="F6" i="1" s="1"/>
  <c r="D9" i="1"/>
  <c r="F9" i="1" s="1"/>
  <c r="D10" i="1"/>
  <c r="F10" i="1" s="1"/>
  <c r="D13" i="1"/>
  <c r="F13" i="1" s="1"/>
  <c r="D14" i="1"/>
  <c r="F14" i="1" s="1"/>
  <c r="D17" i="1"/>
  <c r="F17" i="1" s="1"/>
  <c r="D18" i="1"/>
  <c r="F18" i="1" s="1"/>
  <c r="D21" i="1"/>
  <c r="F21" i="1" s="1"/>
  <c r="D22" i="1"/>
  <c r="F22" i="1" s="1"/>
  <c r="D25" i="1"/>
  <c r="F25" i="1" s="1"/>
  <c r="D26" i="1"/>
  <c r="F26" i="1" s="1"/>
  <c r="D29" i="1"/>
  <c r="F29" i="1" s="1"/>
  <c r="D30" i="1"/>
  <c r="F30" i="1" s="1"/>
  <c r="D2" i="1"/>
  <c r="F2" i="1" s="1"/>
  <c r="B3" i="1"/>
  <c r="G3" i="1" s="1"/>
  <c r="B4" i="1"/>
  <c r="G4" i="1" s="1"/>
  <c r="B5" i="1"/>
  <c r="G5" i="1" s="1"/>
  <c r="B6" i="1"/>
  <c r="G6" i="1" s="1"/>
  <c r="B7" i="1"/>
  <c r="G7" i="1" s="1"/>
  <c r="B8" i="1"/>
  <c r="G8" i="1" s="1"/>
  <c r="B9" i="1"/>
  <c r="G9" i="1" s="1"/>
  <c r="B10" i="1"/>
  <c r="G10" i="1" s="1"/>
  <c r="B11" i="1"/>
  <c r="G11" i="1" s="1"/>
  <c r="B12" i="1"/>
  <c r="G12" i="1" s="1"/>
  <c r="B13" i="1"/>
  <c r="G13" i="1" s="1"/>
  <c r="B14" i="1"/>
  <c r="G14" i="1" s="1"/>
  <c r="B15" i="1"/>
  <c r="G15" i="1" s="1"/>
  <c r="B16" i="1"/>
  <c r="G16" i="1" s="1"/>
  <c r="B17" i="1"/>
  <c r="G17" i="1" s="1"/>
  <c r="B18" i="1"/>
  <c r="G18" i="1" s="1"/>
  <c r="B19" i="1"/>
  <c r="G19" i="1" s="1"/>
  <c r="B20" i="1"/>
  <c r="G20" i="1" s="1"/>
  <c r="B21" i="1"/>
  <c r="G21" i="1" s="1"/>
  <c r="B22" i="1"/>
  <c r="G22" i="1" s="1"/>
  <c r="B23" i="1"/>
  <c r="G23" i="1" s="1"/>
  <c r="B24" i="1"/>
  <c r="G24" i="1" s="1"/>
  <c r="B25" i="1"/>
  <c r="G25" i="1" s="1"/>
  <c r="B26" i="1"/>
  <c r="G26" i="1" s="1"/>
  <c r="B27" i="1"/>
  <c r="G27" i="1" s="1"/>
  <c r="B28" i="1"/>
  <c r="G28" i="1" s="1"/>
  <c r="B29" i="1"/>
  <c r="G29" i="1" s="1"/>
  <c r="B30" i="1"/>
  <c r="G30" i="1" s="1"/>
  <c r="B31" i="1"/>
  <c r="G31" i="1" s="1"/>
  <c r="B32" i="1"/>
  <c r="G32" i="1" s="1"/>
  <c r="B2" i="1"/>
  <c r="G2" i="1" s="1"/>
  <c r="D32" i="1" l="1"/>
  <c r="F32" i="1" s="1"/>
  <c r="D28" i="1"/>
  <c r="F28" i="1" s="1"/>
  <c r="D24" i="1"/>
  <c r="F24" i="1" s="1"/>
  <c r="D20" i="1"/>
  <c r="F20" i="1" s="1"/>
  <c r="D16" i="1"/>
  <c r="F16" i="1" s="1"/>
  <c r="D12" i="1"/>
  <c r="F12" i="1" s="1"/>
  <c r="D8" i="1"/>
  <c r="F8" i="1" s="1"/>
  <c r="D4" i="1"/>
  <c r="F4" i="1" s="1"/>
  <c r="C31" i="1"/>
  <c r="E31" i="1" s="1"/>
  <c r="C27" i="1"/>
  <c r="E27" i="1" s="1"/>
  <c r="C23" i="1"/>
  <c r="E23" i="1" s="1"/>
  <c r="C19" i="1"/>
  <c r="E19" i="1" s="1"/>
  <c r="C15" i="1"/>
  <c r="E15" i="1" s="1"/>
  <c r="C11" i="1"/>
  <c r="E11" i="1" s="1"/>
  <c r="C7" i="1"/>
  <c r="E7" i="1" s="1"/>
  <c r="C3" i="1"/>
  <c r="E3" i="1" s="1"/>
  <c r="D31" i="1"/>
  <c r="F31" i="1" s="1"/>
  <c r="D27" i="1"/>
  <c r="F27" i="1" s="1"/>
  <c r="D23" i="1"/>
  <c r="F23" i="1" s="1"/>
  <c r="D19" i="1"/>
  <c r="F19" i="1" s="1"/>
  <c r="D15" i="1"/>
  <c r="F15" i="1" s="1"/>
  <c r="D11" i="1"/>
  <c r="F11" i="1" s="1"/>
  <c r="D7" i="1"/>
  <c r="F7" i="1" s="1"/>
  <c r="D3" i="1"/>
  <c r="F3" i="1" s="1"/>
  <c r="C30" i="1"/>
  <c r="E30" i="1" s="1"/>
  <c r="C26" i="1"/>
  <c r="E26" i="1" s="1"/>
  <c r="C22" i="1"/>
  <c r="E22" i="1" s="1"/>
  <c r="C18" i="1"/>
  <c r="E18" i="1" s="1"/>
  <c r="C14" i="1"/>
  <c r="E14" i="1" s="1"/>
  <c r="C10" i="1"/>
  <c r="E10" i="1" s="1"/>
  <c r="C6" i="1"/>
  <c r="E6" i="1" s="1"/>
</calcChain>
</file>

<file path=xl/sharedStrings.xml><?xml version="1.0" encoding="utf-8"?>
<sst xmlns="http://schemas.openxmlformats.org/spreadsheetml/2006/main" count="11" uniqueCount="11">
  <si>
    <t>A/D Counts @12V</t>
  </si>
  <si>
    <t>A/D Counts @ 24V</t>
  </si>
  <si>
    <t>Resistive input: pulled high to VBATT through a 1.62K resistor with a 432ohm resistor in parallel with the sender.</t>
  </si>
  <si>
    <t>Sender Resistance</t>
  </si>
  <si>
    <t>Parallel Resistance with 432ohm</t>
  </si>
  <si>
    <t>A/D Vin @12V</t>
  </si>
  <si>
    <t>A/D Vin @24V</t>
  </si>
  <si>
    <t>XM500 Raw A/D Count  vs Input Resistance with jumper set to SENDER</t>
  </si>
  <si>
    <t>A/D Vin@28V</t>
  </si>
  <si>
    <t>NOTE: At higher system voltages the sender inputs can overange the analog to digital input at the higher resistances.</t>
  </si>
  <si>
    <t>When reading a ES2T Temperature sender once the A/D counts hit the upper limit the XM500 will transmit a temperature of -17C or 1.4F.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</si>
</sst>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2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41907261592302"/>
          <c:y val="5.1400554097404488E-2"/>
          <c:w val="0.79415026246719156"/>
          <c:h val="0.84073998814664297"/>
        </c:manualLayout>
      </c:layout>
      <c:lineChart>
        <c:grouping val="standard"/>
        <c:varyColors val="0"/>
        <c:ser>
          <c:idx val="0"/>
          <c:order val="0"/>
          <c:tx>
            <c:v>24Vdc System</c:v>
          </c:tx>
          <c:cat>
            <c:numRef>
              <c:f>Sheet1!$A$2:$A$32</c:f>
              <c:numCache>
                <c:formatCode>General</c:formatCode>
                <c:ptCount val="31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</c:numCache>
            </c:numRef>
          </c:cat>
          <c:val>
            <c:numRef>
              <c:f>Sheet1!$F$2:$F$32</c:f>
              <c:numCache>
                <c:formatCode>0.0</c:formatCode>
                <c:ptCount val="31"/>
                <c:pt idx="0">
                  <c:v>29.476461769115446</c:v>
                </c:pt>
                <c:pt idx="1">
                  <c:v>234.61575178997614</c:v>
                </c:pt>
                <c:pt idx="2">
                  <c:v>382.50583657587538</c:v>
                </c:pt>
                <c:pt idx="3">
                  <c:v>484.25615763546801</c:v>
                </c:pt>
                <c:pt idx="4">
                  <c:v>558.5454545454545</c:v>
                </c:pt>
                <c:pt idx="5">
                  <c:v>615.16896120150193</c:v>
                </c:pt>
                <c:pt idx="6">
                  <c:v>659.75838926174492</c:v>
                </c:pt>
                <c:pt idx="7">
                  <c:v>695.78159757330639</c:v>
                </c:pt>
                <c:pt idx="8">
                  <c:v>725.49077490774903</c:v>
                </c:pt>
                <c:pt idx="9">
                  <c:v>750.41221374045801</c:v>
                </c:pt>
                <c:pt idx="10">
                  <c:v>771.61695447409727</c:v>
                </c:pt>
                <c:pt idx="11">
                  <c:v>789.87874360847331</c:v>
                </c:pt>
                <c:pt idx="12">
                  <c:v>805.77049180327867</c:v>
                </c:pt>
                <c:pt idx="13">
                  <c:v>819.72546504169327</c:v>
                </c:pt>
                <c:pt idx="14">
                  <c:v>832.07738814993968</c:v>
                </c:pt>
                <c:pt idx="15">
                  <c:v>843.08747855917659</c:v>
                </c:pt>
                <c:pt idx="16">
                  <c:v>852.96312364425171</c:v>
                </c:pt>
                <c:pt idx="17">
                  <c:v>861.87106756059836</c:v>
                </c:pt>
                <c:pt idx="18">
                  <c:v>869.94690265486713</c:v>
                </c:pt>
                <c:pt idx="19">
                  <c:v>877.30201972757163</c:v>
                </c:pt>
                <c:pt idx="20">
                  <c:v>884.02877697841723</c:v>
                </c:pt>
                <c:pt idx="21">
                  <c:v>890.20439844760676</c:v>
                </c:pt>
                <c:pt idx="22">
                  <c:v>895.8939519469759</c:v>
                </c:pt>
                <c:pt idx="23">
                  <c:v>901.15265045835008</c:v>
                </c:pt>
                <c:pt idx="24">
                  <c:v>906.02764976958531</c:v>
                </c:pt>
                <c:pt idx="25">
                  <c:v>910.55946646906273</c:v>
                </c:pt>
                <c:pt idx="26">
                  <c:v>914.78310665712229</c:v>
                </c:pt>
                <c:pt idx="27">
                  <c:v>918.7289719626167</c:v>
                </c:pt>
                <c:pt idx="28">
                  <c:v>922.42359249329752</c:v>
                </c:pt>
                <c:pt idx="29">
                  <c:v>925.89022409873337</c:v>
                </c:pt>
                <c:pt idx="30">
                  <c:v>929.14933837429112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0-4786-9083-51CA5735D71E}"/>
            </c:ext>
          </c:extLst>
        </c:ser>
        <c:ser>
          <c:idx val="1"/>
          <c:order val="1"/>
          <c:tx>
            <c:v>12Vdc System</c:v>
          </c:tx>
          <c:val>
            <c:numRef>
              <c:f>Sheet1!$E$2:$E$32</c:f>
              <c:numCache>
                <c:formatCode>0</c:formatCode>
                <c:ptCount val="31"/>
                <c:pt idx="0">
                  <c:v>14.738230884557723</c:v>
                </c:pt>
                <c:pt idx="1">
                  <c:v>117.30787589498807</c:v>
                </c:pt>
                <c:pt idx="2">
                  <c:v>191.25291828793769</c:v>
                </c:pt>
                <c:pt idx="3">
                  <c:v>242.12807881773401</c:v>
                </c:pt>
                <c:pt idx="4">
                  <c:v>279.27272727272725</c:v>
                </c:pt>
                <c:pt idx="5">
                  <c:v>307.58448060075096</c:v>
                </c:pt>
                <c:pt idx="6">
                  <c:v>329.87919463087246</c:v>
                </c:pt>
                <c:pt idx="7">
                  <c:v>347.89079878665319</c:v>
                </c:pt>
                <c:pt idx="8">
                  <c:v>362.74538745387451</c:v>
                </c:pt>
                <c:pt idx="9">
                  <c:v>375.20610687022901</c:v>
                </c:pt>
                <c:pt idx="10">
                  <c:v>385.80847723704863</c:v>
                </c:pt>
                <c:pt idx="11">
                  <c:v>394.93937180423666</c:v>
                </c:pt>
                <c:pt idx="12">
                  <c:v>402.88524590163934</c:v>
                </c:pt>
                <c:pt idx="13">
                  <c:v>409.86273252084663</c:v>
                </c:pt>
                <c:pt idx="14">
                  <c:v>416.03869407496984</c:v>
                </c:pt>
                <c:pt idx="15">
                  <c:v>421.54373927958829</c:v>
                </c:pt>
                <c:pt idx="16">
                  <c:v>426.48156182212585</c:v>
                </c:pt>
                <c:pt idx="17">
                  <c:v>430.93553378029918</c:v>
                </c:pt>
                <c:pt idx="18">
                  <c:v>434.97345132743357</c:v>
                </c:pt>
                <c:pt idx="19">
                  <c:v>438.65100986378582</c:v>
                </c:pt>
                <c:pt idx="20">
                  <c:v>442.01438848920861</c:v>
                </c:pt>
                <c:pt idx="21">
                  <c:v>445.10219922380338</c:v>
                </c:pt>
                <c:pt idx="22">
                  <c:v>447.94697597348795</c:v>
                </c:pt>
                <c:pt idx="23">
                  <c:v>450.57632522917504</c:v>
                </c:pt>
                <c:pt idx="24">
                  <c:v>453.01382488479265</c:v>
                </c:pt>
                <c:pt idx="25">
                  <c:v>455.27973323453136</c:v>
                </c:pt>
                <c:pt idx="26">
                  <c:v>457.39155332856114</c:v>
                </c:pt>
                <c:pt idx="27">
                  <c:v>459.36448598130835</c:v>
                </c:pt>
                <c:pt idx="28">
                  <c:v>461.21179624664876</c:v>
                </c:pt>
                <c:pt idx="29">
                  <c:v>462.94511204936668</c:v>
                </c:pt>
                <c:pt idx="30">
                  <c:v>464.57466918714556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0-4786-9083-51CA5735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34592"/>
        <c:axId val="151136128"/>
      </c:lineChart>
      <c:catAx>
        <c:axId val="1511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1136128"/>
        <c:crosses val="autoZero"/>
        <c:auto val="1"/>
        <c:lblAlgn val="ctr"/>
        <c:lblOffset val="100"/>
        <c:noMultiLvlLbl val="0"/>
      </c:catAx>
      <c:valAx>
        <c:axId val="15113612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11345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 b="1"/>
            </a:pPr>
            <a:endParaRPr lang="en-US"/>
          </a:p>
        </c:txPr>
      </c:legendEntry>
      <c:layout>
        <c:manualLayout>
          <c:xMode val="edge"/>
          <c:yMode val="edge"/>
          <c:x val="0.69568375381648717"/>
          <c:y val="0.25414107789371859"/>
          <c:w val="0.24535933008373956"/>
          <c:h val="0.130380897509762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4</xdr:row>
      <xdr:rowOff>28574</xdr:rowOff>
    </xdr:from>
    <xdr:to>
      <xdr:col>23</xdr:col>
      <xdr:colOff>381000</xdr:colOff>
      <xdr:row>31</xdr:row>
      <xdr:rowOff>171450</xdr:rowOff>
    </xdr:to>
    <xdr:graphicFrame macro="">
      <xdr:nvGraphicFramePr>
        <xdr:cNvPr id="5" name="Chart 4" title="A/D Counts VS Sender Resistanc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16" workbookViewId="0">
      <selection activeCell="J39" sqref="J39"/>
    </sheetView>
  </sheetViews>
  <sheetFormatPr defaultRowHeight="15" x14ac:dyDescent="0.25"/>
  <cols>
    <col min="1" max="1" width="12.42578125" customWidth="1"/>
    <col min="2" max="2" width="13.7109375" style="1" customWidth="1"/>
    <col min="3" max="3" width="8.85546875" style="1" customWidth="1"/>
    <col min="4" max="4" width="9.140625" style="1"/>
    <col min="5" max="5" width="13.28515625" style="4" customWidth="1"/>
    <col min="6" max="6" width="14" style="5" customWidth="1"/>
    <col min="7" max="7" width="12.28515625" style="1" customWidth="1"/>
    <col min="16" max="16" width="10.85546875" customWidth="1"/>
  </cols>
  <sheetData>
    <row r="1" spans="1:19" ht="63" x14ac:dyDescent="0.25">
      <c r="A1" s="10" t="s">
        <v>3</v>
      </c>
      <c r="B1" s="11" t="s">
        <v>4</v>
      </c>
      <c r="C1" s="11" t="s">
        <v>5</v>
      </c>
      <c r="D1" s="11" t="s">
        <v>6</v>
      </c>
      <c r="E1" s="12" t="s">
        <v>0</v>
      </c>
      <c r="F1" s="13" t="s">
        <v>1</v>
      </c>
      <c r="G1" s="11" t="s">
        <v>8</v>
      </c>
      <c r="O1" s="1"/>
    </row>
    <row r="2" spans="1:19" x14ac:dyDescent="0.25">
      <c r="A2">
        <v>10</v>
      </c>
      <c r="B2" s="1">
        <f>(A2 * 432)/(A2 + 432)</f>
        <v>9.7737556561085981</v>
      </c>
      <c r="C2" s="1">
        <f>(12*( B2/(1620 +B2)))</f>
        <v>7.1964017991004506E-2</v>
      </c>
      <c r="D2" s="1">
        <f>(24*( B2/(1620 +B2)))</f>
        <v>0.14392803598200901</v>
      </c>
      <c r="E2" s="4">
        <f>(C2/5) * 1024</f>
        <v>14.738230884557723</v>
      </c>
      <c r="F2" s="5">
        <f>(D2/5) * 1024</f>
        <v>29.476461769115446</v>
      </c>
      <c r="G2" s="1">
        <f>(28*( B2/(1620 +B2)))</f>
        <v>0.1679160419790105</v>
      </c>
      <c r="I2" t="s">
        <v>2</v>
      </c>
      <c r="O2" s="1"/>
      <c r="P2" s="4"/>
    </row>
    <row r="3" spans="1:19" x14ac:dyDescent="0.25">
      <c r="A3">
        <v>100</v>
      </c>
      <c r="B3" s="1">
        <f t="shared" ref="B3:B32" si="0">(A3 * 432)/(A3 + 432)</f>
        <v>81.203007518796994</v>
      </c>
      <c r="C3" s="1">
        <f t="shared" ref="C3:C32" si="1">(12*( B3/(1620 +B3)))</f>
        <v>0.57279236276849643</v>
      </c>
      <c r="D3" s="1">
        <f t="shared" ref="D3:D32" si="2">(24*( B3/(1620 +B3)))</f>
        <v>1.1455847255369929</v>
      </c>
      <c r="E3" s="4">
        <f t="shared" ref="E3:E32" si="3">(C3/5) * 1024</f>
        <v>117.30787589498807</v>
      </c>
      <c r="F3" s="5">
        <f t="shared" ref="F3:F32" si="4">(D3/5) * 1024</f>
        <v>234.61575178997614</v>
      </c>
      <c r="G3" s="1">
        <f t="shared" ref="G3:G32" si="5">(28*( B3/(1620 +B3)))</f>
        <v>1.3365155131264916</v>
      </c>
      <c r="O3" s="1"/>
      <c r="P3" s="4"/>
    </row>
    <row r="4" spans="1:19" ht="23.25" x14ac:dyDescent="0.35">
      <c r="A4">
        <v>200</v>
      </c>
      <c r="B4" s="1">
        <f t="shared" si="0"/>
        <v>136.70886075949366</v>
      </c>
      <c r="C4" s="1">
        <f t="shared" si="1"/>
        <v>0.9338521400778208</v>
      </c>
      <c r="D4" s="1">
        <f t="shared" si="2"/>
        <v>1.8677042801556416</v>
      </c>
      <c r="E4" s="4">
        <f t="shared" si="3"/>
        <v>191.25291828793769</v>
      </c>
      <c r="F4" s="5">
        <f t="shared" si="4"/>
        <v>382.50583657587538</v>
      </c>
      <c r="G4" s="1">
        <f t="shared" si="5"/>
        <v>2.1789883268482488</v>
      </c>
      <c r="I4" s="9" t="s">
        <v>7</v>
      </c>
      <c r="O4" s="1"/>
      <c r="P4" s="4"/>
    </row>
    <row r="5" spans="1:19" x14ac:dyDescent="0.25">
      <c r="A5">
        <v>300</v>
      </c>
      <c r="B5" s="1">
        <f t="shared" si="0"/>
        <v>177.04918032786884</v>
      </c>
      <c r="C5" s="1">
        <f t="shared" si="1"/>
        <v>1.1822660098522169</v>
      </c>
      <c r="D5" s="1">
        <f t="shared" si="2"/>
        <v>2.3645320197044337</v>
      </c>
      <c r="E5" s="4">
        <f t="shared" si="3"/>
        <v>242.12807881773401</v>
      </c>
      <c r="F5" s="5">
        <f t="shared" si="4"/>
        <v>484.25615763546801</v>
      </c>
      <c r="G5" s="1">
        <f t="shared" si="5"/>
        <v>2.7586206896551726</v>
      </c>
      <c r="O5" s="1"/>
      <c r="P5" s="4"/>
    </row>
    <row r="6" spans="1:19" x14ac:dyDescent="0.25">
      <c r="A6">
        <v>400</v>
      </c>
      <c r="B6" s="1">
        <f t="shared" si="0"/>
        <v>207.69230769230768</v>
      </c>
      <c r="C6" s="1">
        <f t="shared" si="1"/>
        <v>1.3636363636363635</v>
      </c>
      <c r="D6" s="1">
        <f t="shared" si="2"/>
        <v>2.7272727272727271</v>
      </c>
      <c r="E6" s="4">
        <f t="shared" si="3"/>
        <v>279.27272727272725</v>
      </c>
      <c r="F6" s="5">
        <f t="shared" si="4"/>
        <v>558.5454545454545</v>
      </c>
      <c r="G6" s="1">
        <f t="shared" si="5"/>
        <v>3.1818181818181817</v>
      </c>
      <c r="O6" s="1"/>
      <c r="P6" s="4"/>
    </row>
    <row r="7" spans="1:19" x14ac:dyDescent="0.25">
      <c r="A7">
        <v>500</v>
      </c>
      <c r="B7" s="1">
        <f t="shared" si="0"/>
        <v>231.75965665236052</v>
      </c>
      <c r="C7" s="1">
        <f t="shared" si="1"/>
        <v>1.5018773466833544</v>
      </c>
      <c r="D7" s="1">
        <f t="shared" si="2"/>
        <v>3.0037546933667088</v>
      </c>
      <c r="E7" s="4">
        <f t="shared" si="3"/>
        <v>307.58448060075096</v>
      </c>
      <c r="F7" s="5">
        <f t="shared" si="4"/>
        <v>615.16896120150193</v>
      </c>
      <c r="G7" s="1">
        <f t="shared" si="5"/>
        <v>3.5043804755944934</v>
      </c>
      <c r="O7" s="1"/>
      <c r="P7" s="4"/>
    </row>
    <row r="8" spans="1:19" x14ac:dyDescent="0.25">
      <c r="A8">
        <v>600</v>
      </c>
      <c r="B8" s="1">
        <f t="shared" si="0"/>
        <v>251.16279069767441</v>
      </c>
      <c r="C8" s="1">
        <f t="shared" si="1"/>
        <v>1.6107382550335569</v>
      </c>
      <c r="D8" s="1">
        <f t="shared" si="2"/>
        <v>3.2214765100671139</v>
      </c>
      <c r="E8" s="4">
        <f t="shared" si="3"/>
        <v>329.87919463087246</v>
      </c>
      <c r="F8" s="5">
        <f t="shared" si="4"/>
        <v>659.75838926174492</v>
      </c>
      <c r="G8" s="1">
        <f t="shared" si="5"/>
        <v>3.7583892617449663</v>
      </c>
      <c r="O8" s="1"/>
      <c r="P8" s="4"/>
    </row>
    <row r="9" spans="1:19" x14ac:dyDescent="0.25">
      <c r="A9">
        <v>700</v>
      </c>
      <c r="B9" s="1">
        <f t="shared" si="0"/>
        <v>267.13780918727917</v>
      </c>
      <c r="C9" s="1">
        <f t="shared" si="1"/>
        <v>1.6986855409504551</v>
      </c>
      <c r="D9" s="1">
        <f t="shared" si="2"/>
        <v>3.3973710819009102</v>
      </c>
      <c r="E9" s="4">
        <f t="shared" si="3"/>
        <v>347.89079878665319</v>
      </c>
      <c r="F9" s="5">
        <f t="shared" si="4"/>
        <v>695.78159757330639</v>
      </c>
      <c r="G9" s="1">
        <f t="shared" si="5"/>
        <v>3.9635995955510621</v>
      </c>
      <c r="O9" s="1"/>
      <c r="P9" s="4"/>
    </row>
    <row r="10" spans="1:19" x14ac:dyDescent="0.25">
      <c r="A10">
        <v>800</v>
      </c>
      <c r="B10" s="1">
        <f t="shared" si="0"/>
        <v>280.51948051948051</v>
      </c>
      <c r="C10" s="1">
        <f t="shared" si="1"/>
        <v>1.7712177121771218</v>
      </c>
      <c r="D10" s="1">
        <f t="shared" si="2"/>
        <v>3.5424354243542435</v>
      </c>
      <c r="E10" s="4">
        <f t="shared" si="3"/>
        <v>362.74538745387451</v>
      </c>
      <c r="F10" s="5">
        <f t="shared" si="4"/>
        <v>725.49077490774903</v>
      </c>
      <c r="G10" s="1">
        <f t="shared" si="5"/>
        <v>4.1328413284132841</v>
      </c>
      <c r="O10" s="1"/>
      <c r="P10" s="4"/>
    </row>
    <row r="11" spans="1:19" x14ac:dyDescent="0.25">
      <c r="A11">
        <v>900</v>
      </c>
      <c r="B11" s="1">
        <f t="shared" si="0"/>
        <v>291.89189189189187</v>
      </c>
      <c r="C11" s="1">
        <f t="shared" si="1"/>
        <v>1.83206106870229</v>
      </c>
      <c r="D11" s="1">
        <f t="shared" si="2"/>
        <v>3.66412213740458</v>
      </c>
      <c r="E11" s="4">
        <f t="shared" si="3"/>
        <v>375.20610687022901</v>
      </c>
      <c r="F11" s="5">
        <f t="shared" si="4"/>
        <v>750.41221374045801</v>
      </c>
      <c r="G11" s="1">
        <f t="shared" si="5"/>
        <v>4.2748091603053435</v>
      </c>
      <c r="O11" s="1"/>
      <c r="P11" s="4"/>
    </row>
    <row r="12" spans="1:19" x14ac:dyDescent="0.25">
      <c r="A12">
        <v>1000</v>
      </c>
      <c r="B12" s="1">
        <f t="shared" si="0"/>
        <v>301.67597765363126</v>
      </c>
      <c r="C12" s="1">
        <f t="shared" si="1"/>
        <v>1.8838304552590266</v>
      </c>
      <c r="D12" s="1">
        <f t="shared" si="2"/>
        <v>3.7676609105180532</v>
      </c>
      <c r="E12" s="4">
        <f t="shared" si="3"/>
        <v>385.80847723704863</v>
      </c>
      <c r="F12" s="5">
        <f t="shared" si="4"/>
        <v>771.61695447409727</v>
      </c>
      <c r="G12" s="1">
        <f t="shared" si="5"/>
        <v>4.395604395604396</v>
      </c>
      <c r="O12" s="1"/>
      <c r="P12" s="4"/>
    </row>
    <row r="13" spans="1:19" x14ac:dyDescent="0.25">
      <c r="A13">
        <v>1100</v>
      </c>
      <c r="B13" s="1">
        <f t="shared" si="0"/>
        <v>310.18276762402087</v>
      </c>
      <c r="C13" s="1">
        <f t="shared" si="1"/>
        <v>1.9284149013878742</v>
      </c>
      <c r="D13" s="1">
        <f t="shared" si="2"/>
        <v>3.8568298027757484</v>
      </c>
      <c r="E13" s="4">
        <f t="shared" si="3"/>
        <v>394.93937180423666</v>
      </c>
      <c r="F13" s="5">
        <f t="shared" si="4"/>
        <v>789.87874360847331</v>
      </c>
      <c r="G13" s="1">
        <f t="shared" si="5"/>
        <v>4.4996347699050396</v>
      </c>
    </row>
    <row r="14" spans="1:19" x14ac:dyDescent="0.25">
      <c r="A14">
        <v>1200</v>
      </c>
      <c r="B14" s="1">
        <f t="shared" si="0"/>
        <v>317.64705882352939</v>
      </c>
      <c r="C14" s="1">
        <f t="shared" si="1"/>
        <v>1.9672131147540983</v>
      </c>
      <c r="D14" s="1">
        <f t="shared" si="2"/>
        <v>3.9344262295081966</v>
      </c>
      <c r="E14" s="4">
        <f t="shared" si="3"/>
        <v>402.88524590163934</v>
      </c>
      <c r="F14" s="5">
        <f t="shared" si="4"/>
        <v>805.77049180327867</v>
      </c>
      <c r="G14" s="1">
        <f t="shared" si="5"/>
        <v>4.5901639344262293</v>
      </c>
    </row>
    <row r="15" spans="1:19" x14ac:dyDescent="0.25">
      <c r="A15">
        <v>1300</v>
      </c>
      <c r="B15" s="1">
        <f t="shared" si="0"/>
        <v>324.24942263279445</v>
      </c>
      <c r="C15" s="1">
        <f t="shared" si="1"/>
        <v>2.0012828736369466</v>
      </c>
      <c r="D15" s="1">
        <f t="shared" si="2"/>
        <v>4.0025657472738931</v>
      </c>
      <c r="E15" s="4">
        <f t="shared" si="3"/>
        <v>409.86273252084663</v>
      </c>
      <c r="F15" s="5">
        <f t="shared" si="4"/>
        <v>819.72546504169327</v>
      </c>
      <c r="G15" s="1">
        <f t="shared" si="5"/>
        <v>4.6696600384862093</v>
      </c>
    </row>
    <row r="16" spans="1:19" ht="21" x14ac:dyDescent="0.35">
      <c r="A16">
        <v>1400</v>
      </c>
      <c r="B16" s="1">
        <f t="shared" si="0"/>
        <v>330.13100436681225</v>
      </c>
      <c r="C16" s="1">
        <f t="shared" si="1"/>
        <v>2.0314389359129388</v>
      </c>
      <c r="D16" s="1">
        <f t="shared" si="2"/>
        <v>4.0628778718258776</v>
      </c>
      <c r="E16" s="4">
        <f t="shared" si="3"/>
        <v>416.03869407496984</v>
      </c>
      <c r="F16" s="5">
        <f t="shared" si="4"/>
        <v>832.07738814993968</v>
      </c>
      <c r="G16" s="1">
        <f t="shared" si="5"/>
        <v>4.7400241837968569</v>
      </c>
      <c r="H16" s="3"/>
      <c r="S16" s="3"/>
    </row>
    <row r="17" spans="1:14" ht="23.25" x14ac:dyDescent="0.35">
      <c r="A17">
        <v>1500</v>
      </c>
      <c r="B17" s="1">
        <f t="shared" si="0"/>
        <v>335.40372670807454</v>
      </c>
      <c r="C17" s="1">
        <f t="shared" si="1"/>
        <v>2.0583190394511148</v>
      </c>
      <c r="D17" s="1">
        <f t="shared" si="2"/>
        <v>4.1166380789022297</v>
      </c>
      <c r="E17" s="4">
        <f t="shared" si="3"/>
        <v>421.54373927958829</v>
      </c>
      <c r="F17" s="5">
        <f t="shared" si="4"/>
        <v>843.08747855917659</v>
      </c>
      <c r="G17" s="1">
        <f t="shared" si="5"/>
        <v>4.802744425385935</v>
      </c>
      <c r="I17" s="6"/>
    </row>
    <row r="18" spans="1:14" ht="23.25" x14ac:dyDescent="0.35">
      <c r="A18">
        <v>1600</v>
      </c>
      <c r="B18" s="1">
        <f t="shared" si="0"/>
        <v>340.15748031496065</v>
      </c>
      <c r="C18" s="1">
        <f t="shared" si="1"/>
        <v>2.082429501084599</v>
      </c>
      <c r="D18" s="1">
        <f t="shared" si="2"/>
        <v>4.164859002169198</v>
      </c>
      <c r="E18" s="4">
        <f t="shared" si="3"/>
        <v>426.48156182212585</v>
      </c>
      <c r="F18" s="5">
        <f t="shared" si="4"/>
        <v>852.96312364425171</v>
      </c>
      <c r="G18" s="1">
        <f t="shared" si="5"/>
        <v>4.8590021691973977</v>
      </c>
      <c r="H18" s="2"/>
      <c r="I18" s="5"/>
      <c r="J18" s="2"/>
      <c r="K18" s="2"/>
      <c r="L18" s="2"/>
      <c r="M18" s="2"/>
      <c r="N18" s="2"/>
    </row>
    <row r="19" spans="1:14" x14ac:dyDescent="0.25">
      <c r="A19">
        <v>1700</v>
      </c>
      <c r="B19" s="1">
        <f t="shared" si="0"/>
        <v>344.46529080675424</v>
      </c>
      <c r="C19" s="1">
        <f t="shared" si="1"/>
        <v>2.1041774110366172</v>
      </c>
      <c r="D19" s="1">
        <f t="shared" si="2"/>
        <v>4.2083548220732343</v>
      </c>
      <c r="E19" s="4">
        <f t="shared" si="3"/>
        <v>430.93553378029918</v>
      </c>
      <c r="F19" s="5">
        <f t="shared" si="4"/>
        <v>861.87106756059836</v>
      </c>
      <c r="G19" s="1">
        <f t="shared" si="5"/>
        <v>4.9097472924187731</v>
      </c>
    </row>
    <row r="20" spans="1:14" ht="18.75" x14ac:dyDescent="0.3">
      <c r="A20">
        <v>1800</v>
      </c>
      <c r="B20" s="1">
        <f t="shared" si="0"/>
        <v>348.38709677419354</v>
      </c>
      <c r="C20" s="1">
        <f t="shared" si="1"/>
        <v>2.1238938053097343</v>
      </c>
      <c r="D20" s="1">
        <f t="shared" si="2"/>
        <v>4.2477876106194685</v>
      </c>
      <c r="E20" s="4">
        <f t="shared" si="3"/>
        <v>434.97345132743357</v>
      </c>
      <c r="F20" s="5">
        <f t="shared" si="4"/>
        <v>869.94690265486713</v>
      </c>
      <c r="G20" s="1">
        <f t="shared" si="5"/>
        <v>4.9557522123893802</v>
      </c>
      <c r="I20" s="7"/>
    </row>
    <row r="21" spans="1:14" x14ac:dyDescent="0.25">
      <c r="A21">
        <v>1900</v>
      </c>
      <c r="B21" s="1">
        <f t="shared" si="0"/>
        <v>351.97255574614064</v>
      </c>
      <c r="C21" s="1">
        <f t="shared" si="1"/>
        <v>2.1418506341005168</v>
      </c>
      <c r="D21" s="1">
        <f t="shared" si="2"/>
        <v>4.2837012682010336</v>
      </c>
      <c r="E21" s="4">
        <f t="shared" si="3"/>
        <v>438.65100986378582</v>
      </c>
      <c r="F21" s="5">
        <f t="shared" si="4"/>
        <v>877.30201972757163</v>
      </c>
      <c r="G21" s="14">
        <f t="shared" si="5"/>
        <v>4.9976514795678719</v>
      </c>
      <c r="I21" s="8"/>
    </row>
    <row r="22" spans="1:14" x14ac:dyDescent="0.25">
      <c r="A22">
        <v>2000</v>
      </c>
      <c r="B22" s="1">
        <f t="shared" si="0"/>
        <v>355.26315789473682</v>
      </c>
      <c r="C22" s="1">
        <f t="shared" si="1"/>
        <v>2.1582733812949639</v>
      </c>
      <c r="D22" s="1">
        <f t="shared" si="2"/>
        <v>4.3165467625899279</v>
      </c>
      <c r="E22" s="4">
        <f t="shared" si="3"/>
        <v>442.01438848920861</v>
      </c>
      <c r="F22" s="5">
        <f t="shared" si="4"/>
        <v>884.02877697841723</v>
      </c>
      <c r="G22" s="14">
        <f t="shared" si="5"/>
        <v>5.0359712230215825</v>
      </c>
      <c r="I22" s="8"/>
    </row>
    <row r="23" spans="1:14" x14ac:dyDescent="0.25">
      <c r="A23">
        <v>2100</v>
      </c>
      <c r="B23" s="1">
        <f t="shared" si="0"/>
        <v>358.29383886255926</v>
      </c>
      <c r="C23" s="1">
        <f t="shared" si="1"/>
        <v>2.1733505821474774</v>
      </c>
      <c r="D23" s="1">
        <f t="shared" si="2"/>
        <v>4.3467011642949549</v>
      </c>
      <c r="E23" s="4">
        <f t="shared" si="3"/>
        <v>445.10219922380338</v>
      </c>
      <c r="F23" s="5">
        <f t="shared" si="4"/>
        <v>890.20439844760676</v>
      </c>
      <c r="G23" s="14">
        <f t="shared" si="5"/>
        <v>5.0711513583441139</v>
      </c>
    </row>
    <row r="24" spans="1:14" x14ac:dyDescent="0.25">
      <c r="A24">
        <v>2200</v>
      </c>
      <c r="B24" s="1">
        <f t="shared" si="0"/>
        <v>361.09422492401217</v>
      </c>
      <c r="C24" s="1">
        <f t="shared" si="1"/>
        <v>2.1872410936205466</v>
      </c>
      <c r="D24" s="1">
        <f t="shared" si="2"/>
        <v>4.3744821872410933</v>
      </c>
      <c r="E24" s="4">
        <f t="shared" si="3"/>
        <v>447.94697597348795</v>
      </c>
      <c r="F24" s="5">
        <f t="shared" si="4"/>
        <v>895.8939519469759</v>
      </c>
      <c r="G24" s="14">
        <f t="shared" si="5"/>
        <v>5.103562551781275</v>
      </c>
    </row>
    <row r="25" spans="1:14" x14ac:dyDescent="0.25">
      <c r="A25">
        <v>2300</v>
      </c>
      <c r="B25" s="1">
        <f t="shared" si="0"/>
        <v>363.68960468521232</v>
      </c>
      <c r="C25" s="1">
        <f t="shared" si="1"/>
        <v>2.2000797130330811</v>
      </c>
      <c r="D25" s="1">
        <f t="shared" si="2"/>
        <v>4.4001594260661623</v>
      </c>
      <c r="E25" s="4">
        <f t="shared" si="3"/>
        <v>450.57632522917504</v>
      </c>
      <c r="F25" s="5">
        <f t="shared" si="4"/>
        <v>901.15265045835008</v>
      </c>
      <c r="G25" s="14">
        <f t="shared" si="5"/>
        <v>5.1335193304105227</v>
      </c>
    </row>
    <row r="26" spans="1:14" x14ac:dyDescent="0.25">
      <c r="A26">
        <v>2400</v>
      </c>
      <c r="B26" s="1">
        <f t="shared" si="0"/>
        <v>366.10169491525426</v>
      </c>
      <c r="C26" s="1">
        <f t="shared" si="1"/>
        <v>2.2119815668202767</v>
      </c>
      <c r="D26" s="1">
        <f t="shared" si="2"/>
        <v>4.4239631336405534</v>
      </c>
      <c r="E26" s="4">
        <f t="shared" si="3"/>
        <v>453.01382488479265</v>
      </c>
      <c r="F26" s="5">
        <f t="shared" si="4"/>
        <v>906.02764976958531</v>
      </c>
      <c r="G26" s="14">
        <f t="shared" si="5"/>
        <v>5.161290322580645</v>
      </c>
    </row>
    <row r="27" spans="1:14" x14ac:dyDescent="0.25">
      <c r="A27">
        <v>2500</v>
      </c>
      <c r="B27" s="1">
        <f t="shared" si="0"/>
        <v>368.34924965893589</v>
      </c>
      <c r="C27" s="1">
        <f t="shared" si="1"/>
        <v>2.2230455724342351</v>
      </c>
      <c r="D27" s="1">
        <f t="shared" si="2"/>
        <v>4.4460911448684701</v>
      </c>
      <c r="E27" s="4">
        <f t="shared" si="3"/>
        <v>455.27973323453136</v>
      </c>
      <c r="F27" s="5">
        <f t="shared" si="4"/>
        <v>910.55946646906273</v>
      </c>
      <c r="G27" s="14">
        <f t="shared" si="5"/>
        <v>5.1871063356798812</v>
      </c>
    </row>
    <row r="28" spans="1:14" x14ac:dyDescent="0.25">
      <c r="A28">
        <v>2600</v>
      </c>
      <c r="B28" s="1">
        <f t="shared" si="0"/>
        <v>370.44854881266491</v>
      </c>
      <c r="C28" s="1">
        <f t="shared" si="1"/>
        <v>2.2333571939871151</v>
      </c>
      <c r="D28" s="1">
        <f t="shared" si="2"/>
        <v>4.4667143879742301</v>
      </c>
      <c r="E28" s="4">
        <f t="shared" si="3"/>
        <v>457.39155332856114</v>
      </c>
      <c r="F28" s="5">
        <f t="shared" si="4"/>
        <v>914.78310665712229</v>
      </c>
      <c r="G28" s="14">
        <f t="shared" si="5"/>
        <v>5.2111667859699358</v>
      </c>
    </row>
    <row r="29" spans="1:14" x14ac:dyDescent="0.25">
      <c r="A29">
        <v>2700</v>
      </c>
      <c r="B29" s="1">
        <f t="shared" si="0"/>
        <v>372.41379310344826</v>
      </c>
      <c r="C29" s="1">
        <f t="shared" si="1"/>
        <v>2.2429906542056073</v>
      </c>
      <c r="D29" s="1">
        <f t="shared" si="2"/>
        <v>4.4859813084112146</v>
      </c>
      <c r="E29" s="4">
        <f t="shared" si="3"/>
        <v>459.36448598130835</v>
      </c>
      <c r="F29" s="5">
        <f t="shared" si="4"/>
        <v>918.7289719626167</v>
      </c>
      <c r="G29" s="14">
        <f t="shared" si="5"/>
        <v>5.2336448598130838</v>
      </c>
    </row>
    <row r="30" spans="1:14" x14ac:dyDescent="0.25">
      <c r="A30">
        <v>2800</v>
      </c>
      <c r="B30" s="1">
        <f t="shared" si="0"/>
        <v>374.25742574257424</v>
      </c>
      <c r="C30" s="1">
        <f t="shared" si="1"/>
        <v>2.2520107238605895</v>
      </c>
      <c r="D30" s="1">
        <f t="shared" si="2"/>
        <v>4.5040214477211791</v>
      </c>
      <c r="E30" s="4">
        <f t="shared" si="3"/>
        <v>461.21179624664876</v>
      </c>
      <c r="F30" s="5">
        <f t="shared" si="4"/>
        <v>922.42359249329752</v>
      </c>
      <c r="G30" s="14">
        <f t="shared" si="5"/>
        <v>5.2546916890080428</v>
      </c>
    </row>
    <row r="31" spans="1:14" x14ac:dyDescent="0.25">
      <c r="A31">
        <v>2900</v>
      </c>
      <c r="B31" s="1">
        <f t="shared" si="0"/>
        <v>375.9903961584634</v>
      </c>
      <c r="C31" s="1">
        <f t="shared" si="1"/>
        <v>2.2604741799285484</v>
      </c>
      <c r="D31" s="1">
        <f t="shared" si="2"/>
        <v>4.5209483598570968</v>
      </c>
      <c r="E31" s="4">
        <f t="shared" si="3"/>
        <v>462.94511204936668</v>
      </c>
      <c r="F31" s="5">
        <f t="shared" si="4"/>
        <v>925.89022409873337</v>
      </c>
      <c r="G31" s="14">
        <f t="shared" si="5"/>
        <v>5.2744397531666127</v>
      </c>
    </row>
    <row r="32" spans="1:14" x14ac:dyDescent="0.25">
      <c r="A32">
        <v>3000</v>
      </c>
      <c r="B32" s="1">
        <f t="shared" si="0"/>
        <v>377.6223776223776</v>
      </c>
      <c r="C32" s="1">
        <f t="shared" si="1"/>
        <v>2.2684310018903591</v>
      </c>
      <c r="D32" s="1">
        <f t="shared" si="2"/>
        <v>4.5368620037807181</v>
      </c>
      <c r="E32" s="4">
        <f t="shared" si="3"/>
        <v>464.57466918714556</v>
      </c>
      <c r="F32" s="5">
        <f t="shared" si="4"/>
        <v>929.14933837429112</v>
      </c>
      <c r="G32" s="14">
        <f t="shared" si="5"/>
        <v>5.2930056710775046</v>
      </c>
    </row>
    <row r="34" spans="7:19" x14ac:dyDescent="0.25">
      <c r="G34" s="1" t="s">
        <v>9</v>
      </c>
    </row>
    <row r="35" spans="7:19" x14ac:dyDescent="0.25">
      <c r="G35" s="14" t="s">
        <v>10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Enovation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Carmen</dc:creator>
  <cp:lastModifiedBy>Eric Carmen</cp:lastModifiedBy>
  <dcterms:created xsi:type="dcterms:W3CDTF">2013-09-06T19:54:56Z</dcterms:created>
  <dcterms:modified xsi:type="dcterms:W3CDTF">2019-12-16T21:57:16Z</dcterms:modified>
</cp:coreProperties>
</file>