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12240" windowHeight="9240"/>
  </bookViews>
  <sheets>
    <sheet name="Sheet1" sheetId="1" r:id="rId1"/>
  </sheets>
  <definedNames>
    <definedName name="_xlnm.Print_Area" localSheetId="0">Sheet1!$A$1:$I$39</definedName>
  </definedNames>
  <calcPr calcId="144525"/>
</workbook>
</file>

<file path=xl/calcChain.xml><?xml version="1.0" encoding="utf-8"?>
<calcChain xmlns="http://schemas.openxmlformats.org/spreadsheetml/2006/main">
  <c r="G29" i="1" l="1"/>
  <c r="G16" i="1"/>
  <c r="G11" i="1"/>
  <c r="G9" i="1"/>
  <c r="G8" i="1"/>
  <c r="G7" i="1"/>
  <c r="G5" i="1"/>
  <c r="G4" i="1"/>
  <c r="C6" i="1"/>
  <c r="C12" i="1" s="1"/>
  <c r="C23" i="1" s="1"/>
  <c r="C29" i="1"/>
  <c r="G6" i="1" l="1"/>
  <c r="G12" i="1" s="1"/>
  <c r="G23" i="1" s="1"/>
  <c r="C17" i="1"/>
  <c r="C19" i="1" s="1"/>
  <c r="C14" i="1"/>
  <c r="G17" i="1" l="1"/>
  <c r="G19" i="1" s="1"/>
  <c r="G14" i="1"/>
  <c r="C27" i="1"/>
  <c r="C25" i="1"/>
  <c r="G25" i="1" l="1"/>
  <c r="G31" i="1" s="1"/>
  <c r="G33" i="1" s="1"/>
  <c r="G27" i="1"/>
  <c r="C31" i="1"/>
  <c r="C33" i="1" s="1"/>
  <c r="G35" i="1" l="1"/>
  <c r="G37" i="1"/>
</calcChain>
</file>

<file path=xl/comments1.xml><?xml version="1.0" encoding="utf-8"?>
<comments xmlns="http://schemas.openxmlformats.org/spreadsheetml/2006/main">
  <authors>
    <author>Gary Gotting</author>
  </authors>
  <commentList>
    <comment ref="C12" authorId="0">
      <text>
        <r>
          <rPr>
            <b/>
            <sz val="9"/>
            <color indexed="81"/>
            <rFont val="Tahoma"/>
            <family val="2"/>
          </rPr>
          <t xml:space="preserve">HCT:
</t>
        </r>
        <r>
          <rPr>
            <sz val="9"/>
            <color indexed="81"/>
            <rFont val="Tahoma"/>
            <family val="2"/>
          </rPr>
          <t>Given by 'Running Hours' ( C6) / Minor service interval (C11) / 2
Divide by 2 because each second service coincides with a Major service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 xml:space="preserve">High Country Tek:
</t>
        </r>
        <r>
          <rPr>
            <sz val="10"/>
            <color indexed="81"/>
            <rFont val="Tahoma"/>
            <family val="2"/>
          </rPr>
          <t xml:space="preserve">Total time taken for:
</t>
        </r>
        <r>
          <rPr>
            <b/>
            <sz val="10"/>
            <color indexed="81"/>
            <rFont val="Tahoma"/>
            <family val="2"/>
          </rPr>
          <t xml:space="preserve">
Time to take bus into workshop +
Time to service, test and check work done  +
Time from workshop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 xml:space="preserve">High Country Tek:
</t>
        </r>
        <r>
          <rPr>
            <sz val="10"/>
            <color indexed="81"/>
            <rFont val="Tahoma"/>
            <family val="2"/>
          </rPr>
          <t xml:space="preserve">Total time taken for:
</t>
        </r>
        <r>
          <rPr>
            <b/>
            <sz val="10"/>
            <color indexed="81"/>
            <rFont val="Tahoma"/>
            <family val="2"/>
          </rPr>
          <t xml:space="preserve">
Time to take bus into workshop +
Time to service, test and check work done  +
Time from workshop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High Country Tek: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Lost service time =
Minor services/year * Minor service time / Running hours/day
e.g. C12 * C13 / C5
</t>
        </r>
      </text>
    </comment>
    <comment ref="H14" authorId="0">
      <text>
        <r>
          <rPr>
            <b/>
            <sz val="9"/>
            <color indexed="81"/>
            <rFont val="Tahoma"/>
            <family val="2"/>
          </rPr>
          <t>High Country Tek: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Lost service time =
Minor services/year * Minor service time / Running hours/day
e.g. G12 * G13 / G5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High Country Tek:
</t>
        </r>
        <r>
          <rPr>
            <sz val="10"/>
            <color indexed="81"/>
            <rFont val="Tahoma"/>
            <family val="2"/>
          </rPr>
          <t xml:space="preserve">Total time taken for:
</t>
        </r>
        <r>
          <rPr>
            <b/>
            <sz val="10"/>
            <color indexed="81"/>
            <rFont val="Tahoma"/>
            <family val="2"/>
          </rPr>
          <t xml:space="preserve">
Time to take bus into workshop +
Time to service, test and check work done  +
Time from workshop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 xml:space="preserve">High Country Tek:
</t>
        </r>
        <r>
          <rPr>
            <sz val="10"/>
            <color indexed="81"/>
            <rFont val="Tahoma"/>
            <family val="2"/>
          </rPr>
          <t xml:space="preserve">Total time taken for:
</t>
        </r>
        <r>
          <rPr>
            <b/>
            <sz val="10"/>
            <color indexed="81"/>
            <rFont val="Tahoma"/>
            <family val="2"/>
          </rPr>
          <t xml:space="preserve">
Time to take bus into workshop +
Time to service, test and check work done  +
Time from workshop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High Country Tek: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Lost service time =
Minor services/year * Minor service time / Running hours/day
e.g. C12 * C13 / C5
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High Country Tek: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Lost service time =
Minor services/year * Minor service time / Running hours/day
e.g. G12 * G13 / G5
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 xml:space="preserve">HCT:
</t>
        </r>
        <r>
          <rPr>
            <sz val="9"/>
            <color indexed="81"/>
            <rFont val="Tahoma"/>
            <family val="2"/>
          </rPr>
          <t xml:space="preserve">
Replacement Belt set at major service
Replacement pulleys as needed at major service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 xml:space="preserve">HCT:
</t>
        </r>
        <r>
          <rPr>
            <sz val="9"/>
            <color indexed="81"/>
            <rFont val="Tahoma"/>
            <family val="2"/>
          </rPr>
          <t xml:space="preserve">Replacement filter(s) at major service
Oil top up at all services as needed
</t>
        </r>
      </text>
    </comment>
  </commentList>
</comments>
</file>

<file path=xl/sharedStrings.xml><?xml version="1.0" encoding="utf-8"?>
<sst xmlns="http://schemas.openxmlformats.org/spreadsheetml/2006/main" count="76" uniqueCount="37">
  <si>
    <t>Maint cost/hr</t>
  </si>
  <si>
    <t>Hrs</t>
  </si>
  <si>
    <t>hrs</t>
  </si>
  <si>
    <t>Running Days/week</t>
  </si>
  <si>
    <t>Running Hrs/day</t>
  </si>
  <si>
    <t>Rep parts/yr</t>
  </si>
  <si>
    <t>Loss of use cost</t>
  </si>
  <si>
    <t>Major service interval</t>
  </si>
  <si>
    <t>Minor service interval</t>
  </si>
  <si>
    <t>Minor service time</t>
  </si>
  <si>
    <t>Days/year</t>
  </si>
  <si>
    <t>Minor services/Year</t>
  </si>
  <si>
    <t>Major services/Year</t>
  </si>
  <si>
    <t>Major service time</t>
  </si>
  <si>
    <t>$</t>
  </si>
  <si>
    <t>Total/Year</t>
  </si>
  <si>
    <t>Running Hrs</t>
  </si>
  <si>
    <t>Hours</t>
  </si>
  <si>
    <t>Minor service total</t>
  </si>
  <si>
    <t>Major service total</t>
  </si>
  <si>
    <t>Belt Drive Fan Solution</t>
  </si>
  <si>
    <t>Hydraulic Drive Fan Solution</t>
  </si>
  <si>
    <t>Savings/year/Bus</t>
  </si>
  <si>
    <t>Fleet size</t>
  </si>
  <si>
    <t>Busses</t>
  </si>
  <si>
    <t>Savings/year/fleet</t>
  </si>
  <si>
    <t>Total cost/year/Bus</t>
  </si>
  <si>
    <t>Total Cost/Fleet</t>
  </si>
  <si>
    <t>/ day</t>
  </si>
  <si>
    <t xml:space="preserve"> /day</t>
  </si>
  <si>
    <t>Lost Service time total</t>
  </si>
  <si>
    <t>Fare Income/day</t>
  </si>
  <si>
    <t>Parts Cost /year</t>
  </si>
  <si>
    <t>Per year</t>
  </si>
  <si>
    <t>Parts Cost</t>
  </si>
  <si>
    <t>Per Year</t>
  </si>
  <si>
    <t>Total/yr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</si>
</sst>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2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5" borderId="1" xfId="0" applyFont="1" applyFill="1" applyBorder="1"/>
    <xf numFmtId="164" fontId="1" fillId="5" borderId="2" xfId="0" applyNumberFormat="1" applyFont="1" applyFill="1" applyBorder="1"/>
    <xf numFmtId="0" fontId="1" fillId="5" borderId="6" xfId="0" applyFont="1" applyFill="1" applyBorder="1"/>
    <xf numFmtId="164" fontId="1" fillId="5" borderId="7" xfId="0" applyNumberFormat="1" applyFont="1" applyFill="1" applyBorder="1"/>
    <xf numFmtId="0" fontId="2" fillId="6" borderId="1" xfId="0" applyFont="1" applyFill="1" applyBorder="1"/>
    <xf numFmtId="164" fontId="2" fillId="6" borderId="2" xfId="0" applyNumberFormat="1" applyFont="1" applyFill="1" applyBorder="1"/>
    <xf numFmtId="0" fontId="2" fillId="6" borderId="6" xfId="0" applyFont="1" applyFill="1" applyBorder="1"/>
    <xf numFmtId="164" fontId="2" fillId="6" borderId="7" xfId="0" applyNumberFormat="1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0" fontId="2" fillId="4" borderId="2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164" fontId="2" fillId="4" borderId="0" xfId="0" applyNumberFormat="1" applyFont="1" applyFill="1" applyBorder="1"/>
    <xf numFmtId="0" fontId="3" fillId="4" borderId="5" xfId="0" quotePrefix="1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2" fillId="4" borderId="7" xfId="0" applyFont="1" applyFill="1" applyBorder="1"/>
    <xf numFmtId="0" fontId="3" fillId="2" borderId="6" xfId="0" applyFont="1" applyFill="1" applyBorder="1"/>
    <xf numFmtId="2" fontId="3" fillId="2" borderId="7" xfId="0" applyNumberFormat="1" applyFont="1" applyFill="1" applyBorder="1"/>
    <xf numFmtId="0" fontId="3" fillId="2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164" fontId="2" fillId="3" borderId="0" xfId="0" applyNumberFormat="1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164" fontId="2" fillId="3" borderId="7" xfId="0" applyNumberFormat="1" applyFont="1" applyFill="1" applyBorder="1"/>
    <xf numFmtId="0" fontId="2" fillId="3" borderId="8" xfId="0" applyFont="1" applyFill="1" applyBorder="1"/>
    <xf numFmtId="0" fontId="3" fillId="5" borderId="3" xfId="0" applyFont="1" applyFill="1" applyBorder="1"/>
    <xf numFmtId="0" fontId="3" fillId="5" borderId="8" xfId="0" applyFont="1" applyFill="1" applyBorder="1"/>
    <xf numFmtId="0" fontId="3" fillId="6" borderId="3" xfId="0" applyFont="1" applyFill="1" applyBorder="1"/>
    <xf numFmtId="0" fontId="3" fillId="6" borderId="8" xfId="0" applyFont="1" applyFill="1" applyBorder="1"/>
    <xf numFmtId="0" fontId="1" fillId="7" borderId="2" xfId="0" applyFont="1" applyFill="1" applyBorder="1" applyProtection="1">
      <protection locked="0"/>
    </xf>
    <xf numFmtId="0" fontId="1" fillId="7" borderId="0" xfId="0" applyFont="1" applyFill="1" applyBorder="1" applyProtection="1">
      <protection locked="0"/>
    </xf>
    <xf numFmtId="164" fontId="1" fillId="7" borderId="0" xfId="0" applyNumberFormat="1" applyFont="1" applyFill="1" applyBorder="1" applyProtection="1">
      <protection locked="0"/>
    </xf>
    <xf numFmtId="0" fontId="1" fillId="7" borderId="7" xfId="0" applyFont="1" applyFill="1" applyBorder="1" applyProtection="1">
      <protection locked="0"/>
    </xf>
    <xf numFmtId="0" fontId="1" fillId="7" borderId="10" xfId="0" applyFont="1" applyFill="1" applyBorder="1" applyProtection="1">
      <protection locked="0"/>
    </xf>
    <xf numFmtId="0" fontId="0" fillId="9" borderId="1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0" xfId="0" applyFill="1" applyBorder="1"/>
    <xf numFmtId="0" fontId="0" fillId="9" borderId="5" xfId="0" applyFill="1" applyBorder="1"/>
    <xf numFmtId="0" fontId="0" fillId="9" borderId="8" xfId="0" applyFill="1" applyBorder="1"/>
    <xf numFmtId="0" fontId="3" fillId="9" borderId="0" xfId="0" applyFont="1" applyFill="1" applyBorder="1"/>
    <xf numFmtId="164" fontId="3" fillId="9" borderId="0" xfId="0" applyNumberFormat="1" applyFont="1" applyFill="1" applyBorder="1"/>
    <xf numFmtId="0" fontId="0" fillId="9" borderId="7" xfId="0" applyFill="1" applyBorder="1"/>
    <xf numFmtId="0" fontId="3" fillId="9" borderId="4" xfId="0" applyFont="1" applyFill="1" applyBorder="1"/>
    <xf numFmtId="0" fontId="3" fillId="9" borderId="5" xfId="0" applyFont="1" applyFill="1" applyBorder="1"/>
    <xf numFmtId="0" fontId="2" fillId="9" borderId="4" xfId="0" applyFont="1" applyFill="1" applyBorder="1"/>
    <xf numFmtId="164" fontId="2" fillId="9" borderId="0" xfId="0" applyNumberFormat="1" applyFont="1" applyFill="1" applyBorder="1"/>
    <xf numFmtId="0" fontId="2" fillId="9" borderId="5" xfId="0" applyFont="1" applyFill="1" applyBorder="1"/>
    <xf numFmtId="0" fontId="0" fillId="10" borderId="0" xfId="0" applyFill="1"/>
    <xf numFmtId="2" fontId="3" fillId="4" borderId="0" xfId="0" applyNumberFormat="1" applyFont="1" applyFill="1" applyBorder="1"/>
    <xf numFmtId="165" fontId="2" fillId="9" borderId="0" xfId="0" applyNumberFormat="1" applyFont="1" applyFill="1" applyBorder="1"/>
    <xf numFmtId="0" fontId="6" fillId="8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  <color rgb="FF0000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hctcontrols.com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582703</xdr:colOff>
      <xdr:row>33</xdr:row>
      <xdr:rowOff>156882</xdr:rowOff>
    </xdr:from>
    <xdr:to>
      <xdr:col>1</xdr:col>
      <xdr:colOff>1074537</xdr:colOff>
      <xdr:row>38</xdr:row>
      <xdr:rowOff>83947</xdr:rowOff>
    </xdr:to>
    <xdr:pic>
      <xdr:nvPicPr>
        <xdr:cNvPr id="2" name="Picture 1" descr="Logo-150-DPI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2703" y="8146996"/>
          <a:ext cx="1101434" cy="109728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>
    <xdr:from>
      <xdr:col>1</xdr:col>
      <xdr:colOff>1230086</xdr:colOff>
      <xdr:row>37</xdr:row>
      <xdr:rowOff>5442</xdr:rowOff>
    </xdr:from>
    <xdr:to>
      <xdr:col>3</xdr:col>
      <xdr:colOff>805543</xdr:colOff>
      <xdr:row>38</xdr:row>
      <xdr:rowOff>87085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1839686" y="8975271"/>
          <a:ext cx="2253343" cy="272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600" b="1">
              <a:solidFill>
                <a:srgbClr val="0000FF"/>
              </a:solidFill>
            </a:rPr>
            <a:t>www.hctcontrols.com</a:t>
          </a:r>
        </a:p>
      </xdr:txBody>
    </xdr:sp>
    <xdr:clientData/>
  </xdr:twoCellAnchor>
  <xdr:twoCellAnchor>
    <xdr:from>
      <xdr:col>1</xdr:col>
      <xdr:colOff>1224643</xdr:colOff>
      <xdr:row>33</xdr:row>
      <xdr:rowOff>156882</xdr:rowOff>
    </xdr:from>
    <xdr:to>
      <xdr:col>3</xdr:col>
      <xdr:colOff>810985</xdr:colOff>
      <xdr:row>37</xdr:row>
      <xdr:rowOff>15367</xdr:rowOff>
    </xdr:to>
    <xdr:sp macro="" textlink="">
      <xdr:nvSpPr>
        <xdr:cNvPr id="4" name="TextBox 3"/>
        <xdr:cNvSpPr txBox="1"/>
      </xdr:nvSpPr>
      <xdr:spPr>
        <a:xfrm>
          <a:off x="1834243" y="8146996"/>
          <a:ext cx="2264228" cy="8382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Value in Use calculator Ver 1.1</a:t>
          </a:r>
        </a:p>
        <a:p>
          <a:r>
            <a:rPr lang="en-US" sz="700"/>
            <a:t>Copyright High Country Tek, Inc - 2011</a:t>
          </a:r>
        </a:p>
        <a:p>
          <a:endParaRPr lang="en-US" sz="700"/>
        </a:p>
        <a:p>
          <a:r>
            <a:rPr lang="en-US" sz="700"/>
            <a:t>208 Gold Flat Court</a:t>
          </a:r>
        </a:p>
        <a:p>
          <a:r>
            <a:rPr lang="en-US" sz="700"/>
            <a:t>Nevada City, CA, 95959 - U.S.A.</a:t>
          </a:r>
        </a:p>
        <a:p>
          <a:r>
            <a:rPr lang="en-US" sz="700"/>
            <a:t>Tel: ++</a:t>
          </a:r>
          <a:r>
            <a:rPr lang="en-US" sz="700" baseline="0"/>
            <a:t> 530 265 3236</a:t>
          </a:r>
          <a:endParaRPr lang="en-US" sz="700"/>
        </a:p>
      </xdr:txBody>
    </xdr:sp>
    <xdr:clientData/>
  </xdr:twoCellAnchor>
  <xdr:twoCellAnchor>
    <xdr:from>
      <xdr:col>9</xdr:col>
      <xdr:colOff>247650</xdr:colOff>
      <xdr:row>0</xdr:row>
      <xdr:rowOff>19050</xdr:rowOff>
    </xdr:from>
    <xdr:to>
      <xdr:col>21</xdr:col>
      <xdr:colOff>600075</xdr:colOff>
      <xdr:row>38</xdr:row>
      <xdr:rowOff>200024</xdr:rowOff>
    </xdr:to>
    <xdr:sp macro="" textlink="">
      <xdr:nvSpPr>
        <xdr:cNvPr id="5" name="TextBox 4"/>
        <xdr:cNvSpPr txBox="1"/>
      </xdr:nvSpPr>
      <xdr:spPr>
        <a:xfrm>
          <a:off x="8686800" y="19050"/>
          <a:ext cx="7667625" cy="927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/>
        </a:p>
        <a:p>
          <a:endParaRPr lang="en-US" sz="1400" b="1"/>
        </a:p>
        <a:p>
          <a:endParaRPr lang="en-US" sz="1400" b="1"/>
        </a:p>
        <a:p>
          <a:endParaRPr lang="en-US" sz="1400" b="1"/>
        </a:p>
        <a:p>
          <a:endParaRPr lang="en-US" sz="1400" b="1"/>
        </a:p>
        <a:p>
          <a:endParaRPr lang="en-US" sz="1400" b="1"/>
        </a:p>
        <a:p>
          <a:endParaRPr lang="en-US" sz="1400" b="1"/>
        </a:p>
        <a:p>
          <a:endParaRPr lang="en-US" sz="1600" b="1"/>
        </a:p>
        <a:p>
          <a:endParaRPr lang="en-US" sz="1600" b="1"/>
        </a:p>
        <a:p>
          <a:r>
            <a:rPr lang="en-US" sz="1600" b="1"/>
            <a:t>	Instructions:</a:t>
          </a:r>
        </a:p>
        <a:p>
          <a:endParaRPr lang="en-US" sz="1200"/>
        </a:p>
        <a:p>
          <a:r>
            <a:rPr lang="en-US" sz="1400"/>
            <a:t>	1)</a:t>
          </a:r>
          <a:r>
            <a:rPr lang="en-US" sz="1400" baseline="0"/>
            <a:t> </a:t>
          </a:r>
          <a:r>
            <a:rPr lang="en-US" sz="1400"/>
            <a:t>Enter data</a:t>
          </a:r>
          <a:r>
            <a:rPr lang="en-US" sz="1400" baseline="0"/>
            <a:t> in 'BLUE' boxes to operate calculator.</a:t>
          </a:r>
        </a:p>
        <a:p>
          <a:endParaRPr lang="en-US" sz="1400" baseline="0"/>
        </a:p>
        <a:p>
          <a:r>
            <a:rPr lang="en-US" sz="1400" baseline="0"/>
            <a:t>	2) Common data is in top left box</a:t>
          </a:r>
        </a:p>
        <a:p>
          <a:endParaRPr lang="en-US" sz="1400" baseline="0"/>
        </a:p>
        <a:p>
          <a:r>
            <a:rPr lang="en-US" sz="1400" baseline="0"/>
            <a:t>	3) Specific / Different data may be placed in blue boxes on each side for service and    		repair information as required.</a:t>
          </a:r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endParaRPr lang="en-US" sz="1200" baseline="0"/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	Disclaimer:</a:t>
          </a:r>
        </a:p>
        <a:p>
          <a:endParaRPr lang="en-US" sz="1200" baseline="0">
            <a:solidFill>
              <a:schemeClr val="bg1">
                <a:lumMod val="50000"/>
              </a:schemeClr>
            </a:solidFill>
          </a:endParaRPr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	This calculator is intended as a free guidence tool only. </a:t>
          </a:r>
        </a:p>
        <a:p>
          <a:endParaRPr lang="en-US" sz="1200" baseline="0">
            <a:solidFill>
              <a:schemeClr val="bg1">
                <a:lumMod val="50000"/>
              </a:schemeClr>
            </a:solidFill>
          </a:endParaRPr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	High Country Tek, Inc. cannot guarantee actual figures that will depend on</a:t>
          </a:r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	individual operators, vehicles and other external circumstances.</a:t>
          </a:r>
        </a:p>
        <a:p>
          <a:endParaRPr lang="en-US" sz="1200" baseline="0">
            <a:solidFill>
              <a:schemeClr val="bg1">
                <a:lumMod val="50000"/>
              </a:schemeClr>
            </a:solidFill>
          </a:endParaRPr>
        </a:p>
        <a:p>
          <a:r>
            <a:rPr lang="en-US" sz="1200" baseline="0">
              <a:solidFill>
                <a:schemeClr val="bg1">
                  <a:lumMod val="50000"/>
                </a:schemeClr>
              </a:solidFill>
            </a:rPr>
            <a:t>	Please contact us if you require more information or would like to discuss an application.</a:t>
          </a:r>
        </a:p>
        <a:p>
          <a:endParaRPr lang="en-US" sz="1200"/>
        </a:p>
        <a:p>
          <a:endParaRPr lang="en-US" sz="1200"/>
        </a:p>
        <a:p>
          <a:r>
            <a:rPr lang="en-US" sz="1200"/>
            <a:t>	</a:t>
          </a:r>
          <a:r>
            <a:rPr lang="en-US" sz="1200" baseline="0"/>
            <a:t>                  	     </a:t>
          </a:r>
          <a:r>
            <a:rPr lang="en-US" sz="2800" b="1">
              <a:solidFill>
                <a:srgbClr val="0000FF"/>
              </a:solidFill>
            </a:rPr>
            <a:t>www.hctcontrols.com   </a:t>
          </a:r>
          <a:endParaRPr lang="en-US" sz="1800" b="1">
            <a:solidFill>
              <a:srgbClr val="0000FF"/>
            </a:solidFill>
          </a:endParaRPr>
        </a:p>
        <a:p>
          <a:endParaRPr lang="en-US" sz="1800" b="1">
            <a:solidFill>
              <a:srgbClr val="0000FF"/>
            </a:solidFill>
          </a:endParaRPr>
        </a:p>
        <a:p>
          <a:endParaRPr lang="en-US" sz="1800" b="1">
            <a:solidFill>
              <a:srgbClr val="0000FF"/>
            </a:solidFill>
          </a:endParaRPr>
        </a:p>
        <a:p>
          <a:r>
            <a:rPr lang="en-US" sz="1800" b="1">
              <a:solidFill>
                <a:schemeClr val="bg1"/>
              </a:solidFill>
            </a:rPr>
            <a:t>Designed</a:t>
          </a:r>
          <a:r>
            <a:rPr lang="en-US" sz="1800" b="1" baseline="0">
              <a:solidFill>
                <a:schemeClr val="bg1"/>
              </a:solidFill>
            </a:rPr>
            <a:t> and written by Gary Gotting - VP sales &amp; Marketing - 2011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9</xdr:col>
      <xdr:colOff>333374</xdr:colOff>
      <xdr:row>0</xdr:row>
      <xdr:rowOff>114300</xdr:rowOff>
    </xdr:from>
    <xdr:to>
      <xdr:col>11</xdr:col>
      <xdr:colOff>568717</xdr:colOff>
      <xdr:row>6</xdr:row>
      <xdr:rowOff>152400</xdr:rowOff>
    </xdr:to>
    <xdr:pic>
      <xdr:nvPicPr>
        <xdr:cNvPr id="6" name="Picture 5" descr="Logo-150-DPI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72524" y="114300"/>
          <a:ext cx="1454543" cy="1438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12</xdr:col>
      <xdr:colOff>52389</xdr:colOff>
      <xdr:row>2</xdr:row>
      <xdr:rowOff>63104</xdr:rowOff>
    </xdr:from>
    <xdr:to>
      <xdr:col>21</xdr:col>
      <xdr:colOff>590550</xdr:colOff>
      <xdr:row>4</xdr:row>
      <xdr:rowOff>48816</xdr:rowOff>
    </xdr:to>
    <xdr:sp macro="" textlink="">
      <xdr:nvSpPr>
        <xdr:cNvPr id="8" name="TextBox 7"/>
        <xdr:cNvSpPr txBox="1"/>
      </xdr:nvSpPr>
      <xdr:spPr>
        <a:xfrm>
          <a:off x="10320339" y="548879"/>
          <a:ext cx="6024561" cy="4238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 b="1" i="1">
              <a:solidFill>
                <a:schemeClr val="tx1">
                  <a:lumMod val="75000"/>
                  <a:lumOff val="25000"/>
                </a:schemeClr>
              </a:solidFill>
            </a:rPr>
            <a:t>Electronic Controls for the Global Fluid Power Industry</a:t>
          </a:r>
        </a:p>
      </xdr:txBody>
    </xdr:sp>
    <xdr:clientData/>
  </xdr:twoCellAnchor>
  <xdr:twoCellAnchor>
    <xdr:from>
      <xdr:col>12</xdr:col>
      <xdr:colOff>130969</xdr:colOff>
      <xdr:row>3</xdr:row>
      <xdr:rowOff>183359</xdr:rowOff>
    </xdr:from>
    <xdr:to>
      <xdr:col>22</xdr:col>
      <xdr:colOff>504825</xdr:colOff>
      <xdr:row>3</xdr:row>
      <xdr:rowOff>183359</xdr:rowOff>
    </xdr:to>
    <xdr:cxnSp macro="">
      <xdr:nvCxnSpPr>
        <xdr:cNvPr id="10" name="Straight Connector 9"/>
        <xdr:cNvCxnSpPr/>
      </xdr:nvCxnSpPr>
      <xdr:spPr>
        <a:xfrm>
          <a:off x="10398919" y="869159"/>
          <a:ext cx="6469856" cy="0"/>
        </a:xfrm>
        <a:prstGeom prst="line">
          <a:avLst/>
        </a:prstGeom>
        <a:ln w="19050">
          <a:solidFill>
            <a:srgbClr val="00009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38100</xdr:colOff>
      <xdr:row>37</xdr:row>
      <xdr:rowOff>0</xdr:rowOff>
    </xdr:from>
    <xdr:ext cx="3467100" cy="264560"/>
    <xdr:sp macro="" textlink="">
      <xdr:nvSpPr>
        <xdr:cNvPr id="11" name="TextBox 10"/>
        <xdr:cNvSpPr txBox="1"/>
      </xdr:nvSpPr>
      <xdr:spPr>
        <a:xfrm>
          <a:off x="10915650" y="8905875"/>
          <a:ext cx="3467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US" sz="1100">
              <a:solidFill>
                <a:schemeClr val="bg1">
                  <a:lumMod val="65000"/>
                </a:schemeClr>
              </a:solidFill>
            </a:rPr>
            <a:t>Copyright ©High Country Tek, Inc. - 2011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63"/>
  <sheetViews>
    <sheetView tabSelected="1" zoomScaleNormal="100" workbookViewId="0">
      <selection activeCell="C4" sqref="C4"/>
    </sheetView>
  </sheetViews>
  <sheetFormatPr defaultRowHeight="15" x14ac:dyDescent="0.25"/>
  <cols>
    <col min="2" max="2" width="25.85546875" bestFit="1" customWidth="1"/>
    <col min="3" max="3" width="14.28515625" bestFit="1" customWidth="1"/>
    <col min="4" max="4" width="12.5703125" bestFit="1" customWidth="1"/>
    <col min="5" max="5" width="2.85546875" customWidth="1"/>
    <col min="6" max="6" width="25.85546875" bestFit="1" customWidth="1"/>
    <col min="7" max="7" width="14.28515625" bestFit="1" customWidth="1"/>
    <col min="8" max="8" width="12.5703125" bestFit="1" customWidth="1"/>
  </cols>
  <sheetData>
    <row r="1" spans="1:37" x14ac:dyDescent="0.25">
      <c r="A1" s="44"/>
      <c r="B1" s="47"/>
      <c r="C1" s="47"/>
      <c r="D1" s="47"/>
      <c r="E1" s="47"/>
      <c r="F1" s="47"/>
      <c r="G1" s="47"/>
      <c r="H1" s="47"/>
      <c r="I1" s="48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</row>
    <row r="2" spans="1:37" ht="23.25" x14ac:dyDescent="0.35">
      <c r="A2" s="45"/>
      <c r="B2" s="63" t="s">
        <v>20</v>
      </c>
      <c r="C2" s="64"/>
      <c r="D2" s="64"/>
      <c r="E2" s="49"/>
      <c r="F2" s="63" t="s">
        <v>21</v>
      </c>
      <c r="G2" s="63"/>
      <c r="H2" s="63"/>
      <c r="I2" s="5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1:37" ht="15.75" thickBot="1" x14ac:dyDescent="0.3">
      <c r="A3" s="45"/>
      <c r="B3" s="49"/>
      <c r="C3" s="49"/>
      <c r="D3" s="49"/>
      <c r="E3" s="49"/>
      <c r="F3" s="49"/>
      <c r="G3" s="49"/>
      <c r="H3" s="49"/>
      <c r="I3" s="5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1:37" ht="18.75" x14ac:dyDescent="0.3">
      <c r="A4" s="45"/>
      <c r="B4" s="9" t="s">
        <v>3</v>
      </c>
      <c r="C4" s="39">
        <v>7</v>
      </c>
      <c r="D4" s="10"/>
      <c r="E4" s="52"/>
      <c r="F4" s="9" t="s">
        <v>3</v>
      </c>
      <c r="G4" s="11">
        <f t="shared" ref="G4:G9" si="0">C4</f>
        <v>7</v>
      </c>
      <c r="H4" s="10"/>
      <c r="I4" s="5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</row>
    <row r="5" spans="1:37" ht="18.75" x14ac:dyDescent="0.3">
      <c r="A5" s="45"/>
      <c r="B5" s="12" t="s">
        <v>4</v>
      </c>
      <c r="C5" s="40">
        <v>10</v>
      </c>
      <c r="D5" s="13"/>
      <c r="E5" s="52"/>
      <c r="F5" s="12" t="s">
        <v>4</v>
      </c>
      <c r="G5" s="14">
        <f t="shared" si="0"/>
        <v>10</v>
      </c>
      <c r="H5" s="13"/>
      <c r="I5" s="5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</row>
    <row r="6" spans="1:37" ht="18.75" x14ac:dyDescent="0.3">
      <c r="A6" s="45"/>
      <c r="B6" s="12" t="s">
        <v>16</v>
      </c>
      <c r="C6" s="15">
        <f>(C4*C5)*52</f>
        <v>3640</v>
      </c>
      <c r="D6" s="13" t="s">
        <v>15</v>
      </c>
      <c r="E6" s="52"/>
      <c r="F6" s="12" t="s">
        <v>16</v>
      </c>
      <c r="G6" s="15">
        <f t="shared" si="0"/>
        <v>3640</v>
      </c>
      <c r="H6" s="13" t="s">
        <v>15</v>
      </c>
      <c r="I6" s="5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</row>
    <row r="7" spans="1:37" ht="18.75" x14ac:dyDescent="0.3">
      <c r="A7" s="45"/>
      <c r="B7" s="12" t="s">
        <v>0</v>
      </c>
      <c r="C7" s="41">
        <v>130</v>
      </c>
      <c r="D7" s="13" t="s">
        <v>14</v>
      </c>
      <c r="E7" s="52"/>
      <c r="F7" s="12" t="s">
        <v>0</v>
      </c>
      <c r="G7" s="16">
        <f t="shared" si="0"/>
        <v>130</v>
      </c>
      <c r="H7" s="13" t="s">
        <v>14</v>
      </c>
      <c r="I7" s="5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37" ht="18.75" x14ac:dyDescent="0.3">
      <c r="A8" s="45"/>
      <c r="B8" s="12" t="s">
        <v>31</v>
      </c>
      <c r="C8" s="41">
        <v>2000</v>
      </c>
      <c r="D8" s="17" t="s">
        <v>29</v>
      </c>
      <c r="E8" s="52"/>
      <c r="F8" s="12" t="s">
        <v>31</v>
      </c>
      <c r="G8" s="16">
        <f t="shared" si="0"/>
        <v>2000</v>
      </c>
      <c r="H8" s="17" t="s">
        <v>28</v>
      </c>
      <c r="I8" s="5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ht="19.5" thickBot="1" x14ac:dyDescent="0.35">
      <c r="A9" s="45"/>
      <c r="B9" s="18" t="s">
        <v>23</v>
      </c>
      <c r="C9" s="42">
        <v>10</v>
      </c>
      <c r="D9" s="19" t="s">
        <v>24</v>
      </c>
      <c r="E9" s="52"/>
      <c r="F9" s="18" t="s">
        <v>23</v>
      </c>
      <c r="G9" s="20">
        <f t="shared" si="0"/>
        <v>10</v>
      </c>
      <c r="H9" s="19" t="s">
        <v>24</v>
      </c>
      <c r="I9" s="5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</row>
    <row r="10" spans="1:37" ht="19.5" thickBot="1" x14ac:dyDescent="0.35">
      <c r="A10" s="45"/>
      <c r="B10" s="52"/>
      <c r="C10" s="52"/>
      <c r="D10" s="52"/>
      <c r="E10" s="52"/>
      <c r="F10" s="52"/>
      <c r="G10" s="52"/>
      <c r="H10" s="52"/>
      <c r="I10" s="5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ht="18.75" x14ac:dyDescent="0.3">
      <c r="A11" s="45"/>
      <c r="B11" s="9" t="s">
        <v>8</v>
      </c>
      <c r="C11" s="39">
        <v>300</v>
      </c>
      <c r="D11" s="10" t="s">
        <v>2</v>
      </c>
      <c r="E11" s="52"/>
      <c r="F11" s="9" t="s">
        <v>8</v>
      </c>
      <c r="G11" s="39">
        <f>C11</f>
        <v>300</v>
      </c>
      <c r="H11" s="10" t="s">
        <v>2</v>
      </c>
      <c r="I11" s="5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</row>
    <row r="12" spans="1:37" ht="18.75" x14ac:dyDescent="0.3">
      <c r="A12" s="45"/>
      <c r="B12" s="12" t="s">
        <v>11</v>
      </c>
      <c r="C12" s="61">
        <f>(C6/C11)/2</f>
        <v>6.0666666666666664</v>
      </c>
      <c r="D12" s="13"/>
      <c r="E12" s="52"/>
      <c r="F12" s="12" t="s">
        <v>11</v>
      </c>
      <c r="G12" s="61">
        <f>(G6/G11)/2</f>
        <v>6.0666666666666664</v>
      </c>
      <c r="H12" s="13"/>
      <c r="I12" s="5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</row>
    <row r="13" spans="1:37" ht="18.75" x14ac:dyDescent="0.3">
      <c r="A13" s="45"/>
      <c r="B13" s="12" t="s">
        <v>9</v>
      </c>
      <c r="C13" s="40">
        <v>5</v>
      </c>
      <c r="D13" s="13" t="s">
        <v>17</v>
      </c>
      <c r="E13" s="52"/>
      <c r="F13" s="12" t="s">
        <v>9</v>
      </c>
      <c r="G13" s="40">
        <v>2</v>
      </c>
      <c r="H13" s="13" t="s">
        <v>17</v>
      </c>
      <c r="I13" s="5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</row>
    <row r="14" spans="1:37" ht="19.5" thickBot="1" x14ac:dyDescent="0.35">
      <c r="A14" s="45"/>
      <c r="B14" s="21" t="s">
        <v>30</v>
      </c>
      <c r="C14" s="22">
        <f>(C12*C13)/C5</f>
        <v>3.0333333333333332</v>
      </c>
      <c r="D14" s="23" t="s">
        <v>10</v>
      </c>
      <c r="E14" s="52"/>
      <c r="F14" s="21" t="s">
        <v>30</v>
      </c>
      <c r="G14" s="22">
        <f>(G12*G13)/C5</f>
        <v>1.2133333333333334</v>
      </c>
      <c r="H14" s="23" t="s">
        <v>10</v>
      </c>
      <c r="I14" s="5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</row>
    <row r="15" spans="1:37" ht="19.5" thickBot="1" x14ac:dyDescent="0.35">
      <c r="A15" s="45"/>
      <c r="B15" s="52"/>
      <c r="C15" s="52"/>
      <c r="D15" s="52"/>
      <c r="E15" s="52"/>
      <c r="F15" s="52"/>
      <c r="G15" s="52"/>
      <c r="H15" s="52"/>
      <c r="I15" s="5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</row>
    <row r="16" spans="1:37" ht="18.75" x14ac:dyDescent="0.3">
      <c r="A16" s="45"/>
      <c r="B16" s="9" t="s">
        <v>7</v>
      </c>
      <c r="C16" s="39">
        <v>1000</v>
      </c>
      <c r="D16" s="10" t="s">
        <v>1</v>
      </c>
      <c r="E16" s="52"/>
      <c r="F16" s="9" t="s">
        <v>7</v>
      </c>
      <c r="G16" s="39">
        <f>C16</f>
        <v>1000</v>
      </c>
      <c r="H16" s="10" t="s">
        <v>1</v>
      </c>
      <c r="I16" s="5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</row>
    <row r="17" spans="1:37" ht="18.75" x14ac:dyDescent="0.3">
      <c r="A17" s="45"/>
      <c r="B17" s="12" t="s">
        <v>12</v>
      </c>
      <c r="C17" s="61">
        <f>C6/C16</f>
        <v>3.64</v>
      </c>
      <c r="D17" s="13"/>
      <c r="E17" s="52"/>
      <c r="F17" s="12" t="s">
        <v>12</v>
      </c>
      <c r="G17" s="61">
        <f>G6/G16</f>
        <v>3.64</v>
      </c>
      <c r="H17" s="13"/>
      <c r="I17" s="5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</row>
    <row r="18" spans="1:37" ht="18.75" x14ac:dyDescent="0.3">
      <c r="A18" s="45"/>
      <c r="B18" s="12" t="s">
        <v>13</v>
      </c>
      <c r="C18" s="40">
        <v>8</v>
      </c>
      <c r="D18" s="13" t="s">
        <v>17</v>
      </c>
      <c r="E18" s="52"/>
      <c r="F18" s="12" t="s">
        <v>13</v>
      </c>
      <c r="G18" s="40">
        <v>3</v>
      </c>
      <c r="H18" s="13" t="s">
        <v>17</v>
      </c>
      <c r="I18" s="5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</row>
    <row r="19" spans="1:37" ht="19.5" thickBot="1" x14ac:dyDescent="0.35">
      <c r="A19" s="45"/>
      <c r="B19" s="21" t="s">
        <v>30</v>
      </c>
      <c r="C19" s="22">
        <f>(C17*C18)/C5</f>
        <v>2.9119999999999999</v>
      </c>
      <c r="D19" s="23" t="s">
        <v>10</v>
      </c>
      <c r="E19" s="52"/>
      <c r="F19" s="21" t="s">
        <v>30</v>
      </c>
      <c r="G19" s="22">
        <f>(G17*G18)/C5</f>
        <v>1.0920000000000001</v>
      </c>
      <c r="H19" s="23" t="s">
        <v>10</v>
      </c>
      <c r="I19" s="5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</row>
    <row r="20" spans="1:37" ht="19.5" thickBot="1" x14ac:dyDescent="0.35">
      <c r="A20" s="45"/>
      <c r="B20" s="52"/>
      <c r="C20" s="52"/>
      <c r="D20" s="52"/>
      <c r="E20" s="52"/>
      <c r="F20" s="52"/>
      <c r="G20" s="52"/>
      <c r="H20" s="52"/>
      <c r="I20" s="5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</row>
    <row r="21" spans="1:37" ht="19.5" thickBot="1" x14ac:dyDescent="0.35">
      <c r="A21" s="45"/>
      <c r="B21" s="24" t="s">
        <v>5</v>
      </c>
      <c r="C21" s="43">
        <v>1000</v>
      </c>
      <c r="D21" s="25" t="s">
        <v>14</v>
      </c>
      <c r="E21" s="52"/>
      <c r="F21" s="24" t="s">
        <v>5</v>
      </c>
      <c r="G21" s="43">
        <v>250</v>
      </c>
      <c r="H21" s="25" t="s">
        <v>14</v>
      </c>
      <c r="I21" s="5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</row>
    <row r="22" spans="1:37" ht="19.5" thickBot="1" x14ac:dyDescent="0.35">
      <c r="A22" s="45"/>
      <c r="B22" s="52"/>
      <c r="C22" s="52"/>
      <c r="D22" s="52"/>
      <c r="E22" s="52"/>
      <c r="F22" s="52"/>
      <c r="G22" s="52"/>
      <c r="H22" s="52"/>
      <c r="I22" s="5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</row>
    <row r="23" spans="1:37" ht="18.75" x14ac:dyDescent="0.3">
      <c r="A23" s="45"/>
      <c r="B23" s="26" t="s">
        <v>18</v>
      </c>
      <c r="C23" s="27">
        <f>(C12*C13)*C7</f>
        <v>3943.333333333333</v>
      </c>
      <c r="D23" s="28" t="s">
        <v>14</v>
      </c>
      <c r="E23" s="52"/>
      <c r="F23" s="26" t="s">
        <v>18</v>
      </c>
      <c r="G23" s="27">
        <f>(G12*G13)*C7</f>
        <v>1577.3333333333333</v>
      </c>
      <c r="H23" s="28" t="s">
        <v>14</v>
      </c>
      <c r="I23" s="5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</row>
    <row r="24" spans="1:37" ht="18.75" x14ac:dyDescent="0.3">
      <c r="A24" s="45"/>
      <c r="B24" s="57"/>
      <c r="C24" s="62"/>
      <c r="D24" s="59"/>
      <c r="E24" s="52"/>
      <c r="F24" s="57"/>
      <c r="G24" s="58"/>
      <c r="H24" s="59"/>
      <c r="I24" s="5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</row>
    <row r="25" spans="1:37" ht="18.75" x14ac:dyDescent="0.3">
      <c r="A25" s="45"/>
      <c r="B25" s="29" t="s">
        <v>19</v>
      </c>
      <c r="C25" s="30">
        <f>(C17*C18)*C7</f>
        <v>3785.6</v>
      </c>
      <c r="D25" s="31" t="s">
        <v>14</v>
      </c>
      <c r="E25" s="52"/>
      <c r="F25" s="29" t="s">
        <v>19</v>
      </c>
      <c r="G25" s="30">
        <f>(G17*G18)*C7</f>
        <v>1419.6</v>
      </c>
      <c r="H25" s="31" t="s">
        <v>14</v>
      </c>
      <c r="I25" s="5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</row>
    <row r="26" spans="1:37" ht="18.75" x14ac:dyDescent="0.3">
      <c r="A26" s="45"/>
      <c r="B26" s="57"/>
      <c r="C26" s="62"/>
      <c r="D26" s="59"/>
      <c r="E26" s="52"/>
      <c r="F26" s="57"/>
      <c r="G26" s="58"/>
      <c r="H26" s="59"/>
      <c r="I26" s="5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</row>
    <row r="27" spans="1:37" ht="18.75" x14ac:dyDescent="0.3">
      <c r="A27" s="45"/>
      <c r="B27" s="29" t="s">
        <v>6</v>
      </c>
      <c r="C27" s="30">
        <f>(C14+C19)*C8</f>
        <v>11890.666666666666</v>
      </c>
      <c r="D27" s="31" t="s">
        <v>36</v>
      </c>
      <c r="E27" s="52"/>
      <c r="F27" s="29" t="s">
        <v>6</v>
      </c>
      <c r="G27" s="30">
        <f>(G14+G19)*C8</f>
        <v>4610.666666666667</v>
      </c>
      <c r="H27" s="31" t="s">
        <v>36</v>
      </c>
      <c r="I27" s="5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</row>
    <row r="28" spans="1:37" ht="18.75" x14ac:dyDescent="0.3">
      <c r="A28" s="45"/>
      <c r="B28" s="57"/>
      <c r="C28" s="62"/>
      <c r="D28" s="59"/>
      <c r="E28" s="52"/>
      <c r="F28" s="57"/>
      <c r="G28" s="58"/>
      <c r="H28" s="59"/>
      <c r="I28" s="5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</row>
    <row r="29" spans="1:37" ht="19.5" thickBot="1" x14ac:dyDescent="0.35">
      <c r="A29" s="45"/>
      <c r="B29" s="32" t="s">
        <v>32</v>
      </c>
      <c r="C29" s="33">
        <f>C21</f>
        <v>1000</v>
      </c>
      <c r="D29" s="34" t="s">
        <v>35</v>
      </c>
      <c r="E29" s="52"/>
      <c r="F29" s="32" t="s">
        <v>34</v>
      </c>
      <c r="G29" s="33">
        <f>G21</f>
        <v>250</v>
      </c>
      <c r="H29" s="34" t="s">
        <v>33</v>
      </c>
      <c r="I29" s="5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</row>
    <row r="30" spans="1:37" ht="19.5" thickBot="1" x14ac:dyDescent="0.35">
      <c r="A30" s="45"/>
      <c r="B30" s="52"/>
      <c r="C30" s="52"/>
      <c r="D30" s="52"/>
      <c r="E30" s="52"/>
      <c r="F30" s="52"/>
      <c r="G30" s="52"/>
      <c r="H30" s="52"/>
      <c r="I30" s="5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</row>
    <row r="31" spans="1:37" ht="18.75" x14ac:dyDescent="0.3">
      <c r="A31" s="45"/>
      <c r="B31" s="1" t="s">
        <v>26</v>
      </c>
      <c r="C31" s="2">
        <f>SUM(C23:C30)</f>
        <v>20619.599999999999</v>
      </c>
      <c r="D31" s="35"/>
      <c r="E31" s="52"/>
      <c r="F31" s="1" t="s">
        <v>26</v>
      </c>
      <c r="G31" s="2">
        <f>SUM(G23:G30)</f>
        <v>7857.6</v>
      </c>
      <c r="H31" s="35"/>
      <c r="I31" s="5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</row>
    <row r="32" spans="1:37" ht="18.75" x14ac:dyDescent="0.3">
      <c r="A32" s="45"/>
      <c r="B32" s="55"/>
      <c r="C32" s="53"/>
      <c r="D32" s="56"/>
      <c r="E32" s="52"/>
      <c r="F32" s="55"/>
      <c r="G32" s="52"/>
      <c r="H32" s="56"/>
      <c r="I32" s="5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</row>
    <row r="33" spans="1:37" ht="19.5" thickBot="1" x14ac:dyDescent="0.35">
      <c r="A33" s="45"/>
      <c r="B33" s="3" t="s">
        <v>27</v>
      </c>
      <c r="C33" s="4">
        <f>C31*C9</f>
        <v>206196</v>
      </c>
      <c r="D33" s="36"/>
      <c r="E33" s="52"/>
      <c r="F33" s="3" t="s">
        <v>27</v>
      </c>
      <c r="G33" s="4">
        <f>G31*C9</f>
        <v>78576</v>
      </c>
      <c r="H33" s="36"/>
      <c r="I33" s="5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</row>
    <row r="34" spans="1:37" ht="19.5" thickBot="1" x14ac:dyDescent="0.35">
      <c r="A34" s="45"/>
      <c r="B34" s="52"/>
      <c r="C34" s="53"/>
      <c r="D34" s="52"/>
      <c r="E34" s="52"/>
      <c r="F34" s="52"/>
      <c r="G34" s="52"/>
      <c r="H34" s="52"/>
      <c r="I34" s="5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</row>
    <row r="35" spans="1:37" ht="18.75" x14ac:dyDescent="0.3">
      <c r="A35" s="45"/>
      <c r="B35" s="52"/>
      <c r="C35" s="52"/>
      <c r="D35" s="52"/>
      <c r="E35" s="52"/>
      <c r="F35" s="5" t="s">
        <v>22</v>
      </c>
      <c r="G35" s="6">
        <f>C31-G31</f>
        <v>12761.999999999998</v>
      </c>
      <c r="H35" s="37"/>
      <c r="I35" s="5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</row>
    <row r="36" spans="1:37" ht="18.75" x14ac:dyDescent="0.3">
      <c r="A36" s="45"/>
      <c r="B36" s="52"/>
      <c r="C36" s="52"/>
      <c r="D36" s="52"/>
      <c r="E36" s="52"/>
      <c r="F36" s="55"/>
      <c r="G36" s="53"/>
      <c r="H36" s="56"/>
      <c r="I36" s="5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</row>
    <row r="37" spans="1:37" ht="19.5" thickBot="1" x14ac:dyDescent="0.35">
      <c r="A37" s="45"/>
      <c r="B37" s="52"/>
      <c r="C37" s="52"/>
      <c r="D37" s="52"/>
      <c r="E37" s="52"/>
      <c r="F37" s="7" t="s">
        <v>25</v>
      </c>
      <c r="G37" s="8">
        <f>(C31-G31)*C9</f>
        <v>127619.99999999999</v>
      </c>
      <c r="H37" s="38"/>
      <c r="I37" s="5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</row>
    <row r="38" spans="1:37" x14ac:dyDescent="0.25">
      <c r="A38" s="45"/>
      <c r="B38" s="49"/>
      <c r="C38" s="49"/>
      <c r="D38" s="49"/>
      <c r="E38" s="49"/>
      <c r="F38" s="49"/>
      <c r="G38" s="49"/>
      <c r="H38" s="49"/>
      <c r="I38" s="5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</row>
    <row r="39" spans="1:37" ht="15.75" thickBot="1" x14ac:dyDescent="0.3">
      <c r="A39" s="46"/>
      <c r="B39" s="54"/>
      <c r="C39" s="54"/>
      <c r="D39" s="54"/>
      <c r="E39" s="54"/>
      <c r="F39" s="54"/>
      <c r="G39" s="54"/>
      <c r="H39" s="54"/>
      <c r="I39" s="51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</row>
    <row r="40" spans="1:37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</row>
    <row r="41" spans="1:37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</row>
    <row r="42" spans="1:37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</row>
    <row r="43" spans="1:37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</row>
    <row r="44" spans="1:37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</row>
    <row r="45" spans="1:37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</row>
    <row r="46" spans="1:37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</row>
    <row r="47" spans="1:37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</row>
    <row r="48" spans="1:37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</row>
    <row r="49" spans="1:37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</row>
    <row r="50" spans="1:37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</row>
    <row r="51" spans="1:37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</row>
    <row r="52" spans="1:37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</row>
    <row r="53" spans="1:37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</row>
    <row r="54" spans="1:37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</row>
    <row r="55" spans="1:37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</row>
    <row r="56" spans="1:37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</row>
    <row r="57" spans="1:37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</row>
    <row r="58" spans="1:37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</row>
    <row r="59" spans="1:37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</row>
    <row r="60" spans="1:37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</row>
    <row r="61" spans="1:37" x14ac:dyDescent="0.25"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</row>
    <row r="62" spans="1:37" x14ac:dyDescent="0.25"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</row>
    <row r="63" spans="1:37" x14ac:dyDescent="0.25"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</row>
  </sheetData>
  <sheetProtection password="E270" sheet="1" objects="1" scenarios="1" selectLockedCells="1"/>
  <mergeCells count="2">
    <mergeCell ref="B2:D2"/>
    <mergeCell ref="F2:H2"/>
  </mergeCells>
  <pageMargins left="0.7" right="0.7" top="2.25" bottom="0.75" header="0.3" footer="0.3"/>
  <pageSetup scale="71" orientation="portrait" r:id="rId1"/>
  <headerFooter>
    <oddHeader>&amp;L&amp;G&amp;C&amp;"-,Bold"&amp;24
Fan System Cost 
and 
Savings Comparison Calculator&amp;R
&amp;"-,Bold"&amp;14High Country Tek, Inc&amp;"-,Regular"
208 Gold Flat Court
Nevada City, CA, 95959
Tel: 530 265 3236</oddHeader>
    <oddFooter>&amp;L&amp;F&amp;CCopyright High Country Tek, Inc - 2011&amp;RPrinted: &amp;D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Fan Drives VIU</dc:subject>
  <dc:creator>Gary Gotting</dc:creator>
  <cp:keywords>Fan Drives</cp:keywords>
  <cp:lastModifiedBy>jjackson</cp:lastModifiedBy>
  <cp:lastPrinted>2011-06-14T18:16:16Z</cp:lastPrinted>
  <dcterms:created xsi:type="dcterms:W3CDTF">2011-04-11T13:38:11Z</dcterms:created>
  <dcterms:modified xsi:type="dcterms:W3CDTF">2011-06-14T18:38:45Z</dcterms:modified>
</cp:coreProperties>
</file>